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HANH\Downloads\"/>
    </mc:Choice>
  </mc:AlternateContent>
  <bookViews>
    <workbookView xWindow="0" yWindow="0" windowWidth="19170" windowHeight="11520"/>
  </bookViews>
  <sheets>
    <sheet name="Notifications" sheetId="1" r:id="rId1"/>
  </sheets>
  <calcPr calcId="152511"/>
</workbook>
</file>

<file path=xl/calcChain.xml><?xml version="1.0" encoding="utf-8"?>
<calcChain xmlns="http://schemas.openxmlformats.org/spreadsheetml/2006/main">
  <c r="T98" i="1" l="1"/>
  <c r="S98" i="1"/>
  <c r="R98" i="1"/>
  <c r="C98" i="1"/>
  <c r="T97" i="1"/>
  <c r="S97" i="1"/>
  <c r="R97" i="1"/>
  <c r="C97" i="1"/>
  <c r="T96" i="1"/>
  <c r="S96" i="1"/>
  <c r="R96" i="1"/>
  <c r="C96" i="1"/>
  <c r="T95" i="1"/>
  <c r="S95" i="1"/>
  <c r="R95" i="1"/>
  <c r="C95" i="1"/>
  <c r="T94" i="1"/>
  <c r="S94" i="1"/>
  <c r="R94" i="1"/>
  <c r="C94" i="1"/>
  <c r="T93" i="1"/>
  <c r="S93" i="1"/>
  <c r="R93" i="1"/>
  <c r="C93" i="1"/>
  <c r="T92" i="1"/>
  <c r="S92" i="1"/>
  <c r="R92" i="1"/>
  <c r="C92" i="1"/>
  <c r="T91" i="1"/>
  <c r="S91" i="1"/>
  <c r="R91" i="1"/>
  <c r="C91" i="1"/>
  <c r="T90" i="1"/>
  <c r="S90" i="1"/>
  <c r="R90" i="1"/>
  <c r="C90" i="1"/>
  <c r="T89" i="1"/>
  <c r="S89" i="1"/>
  <c r="R89" i="1"/>
  <c r="C89" i="1"/>
  <c r="T88" i="1"/>
  <c r="S88" i="1"/>
  <c r="R88" i="1"/>
  <c r="C88" i="1"/>
  <c r="T87" i="1"/>
  <c r="S87" i="1"/>
  <c r="R87" i="1"/>
  <c r="C87" i="1"/>
  <c r="T86" i="1"/>
  <c r="S86" i="1"/>
  <c r="R86" i="1"/>
  <c r="C86" i="1"/>
  <c r="T85" i="1"/>
  <c r="S85" i="1"/>
  <c r="R85" i="1"/>
  <c r="C85" i="1"/>
  <c r="T84" i="1"/>
  <c r="S84" i="1"/>
  <c r="R84" i="1"/>
  <c r="C84" i="1"/>
  <c r="T83" i="1"/>
  <c r="S83" i="1"/>
  <c r="R83" i="1"/>
  <c r="C83" i="1"/>
  <c r="T82" i="1"/>
  <c r="S82" i="1"/>
  <c r="R82" i="1"/>
  <c r="C82" i="1"/>
  <c r="T81" i="1"/>
  <c r="S81" i="1"/>
  <c r="R81" i="1"/>
  <c r="C81" i="1"/>
  <c r="T80" i="1"/>
  <c r="S80" i="1"/>
  <c r="R80" i="1"/>
  <c r="C80" i="1"/>
  <c r="T79" i="1"/>
  <c r="S79" i="1"/>
  <c r="R79" i="1"/>
  <c r="C79" i="1"/>
  <c r="T78" i="1"/>
  <c r="S78" i="1"/>
  <c r="R78" i="1"/>
  <c r="C78" i="1"/>
  <c r="T77" i="1"/>
  <c r="S77" i="1"/>
  <c r="R77" i="1"/>
  <c r="C77" i="1"/>
  <c r="T76" i="1"/>
  <c r="S76" i="1"/>
  <c r="R76" i="1"/>
  <c r="C76" i="1"/>
  <c r="T75" i="1"/>
  <c r="S75" i="1"/>
  <c r="R75" i="1"/>
  <c r="C75" i="1"/>
  <c r="T74" i="1"/>
  <c r="S74" i="1"/>
  <c r="R74" i="1"/>
  <c r="C74" i="1"/>
  <c r="T73" i="1"/>
  <c r="S73" i="1"/>
  <c r="R73" i="1"/>
  <c r="C73" i="1"/>
  <c r="T72" i="1"/>
  <c r="S72" i="1"/>
  <c r="R72" i="1"/>
  <c r="C72" i="1"/>
  <c r="T71" i="1"/>
  <c r="S71" i="1"/>
  <c r="R71" i="1"/>
  <c r="C71" i="1"/>
  <c r="T70" i="1"/>
  <c r="S70" i="1"/>
  <c r="R70" i="1"/>
  <c r="C70" i="1"/>
  <c r="T69" i="1"/>
  <c r="S69" i="1"/>
  <c r="R69" i="1"/>
  <c r="C69" i="1"/>
  <c r="T68" i="1"/>
  <c r="S68" i="1"/>
  <c r="R68" i="1"/>
  <c r="C68" i="1"/>
  <c r="T67" i="1"/>
  <c r="S67" i="1"/>
  <c r="R67" i="1"/>
  <c r="C67" i="1"/>
  <c r="T66" i="1"/>
  <c r="S66" i="1"/>
  <c r="R66" i="1"/>
  <c r="C66" i="1"/>
  <c r="T65" i="1"/>
  <c r="S65" i="1"/>
  <c r="R65" i="1"/>
  <c r="C65" i="1"/>
  <c r="T64" i="1"/>
  <c r="S64" i="1"/>
  <c r="R64" i="1"/>
  <c r="C64" i="1"/>
  <c r="T63" i="1"/>
  <c r="S63" i="1"/>
  <c r="R63" i="1"/>
  <c r="C63" i="1"/>
  <c r="T62" i="1"/>
  <c r="S62" i="1"/>
  <c r="R62" i="1"/>
  <c r="C62" i="1"/>
  <c r="T61" i="1"/>
  <c r="S61" i="1"/>
  <c r="R61" i="1"/>
  <c r="C61" i="1"/>
  <c r="T60" i="1"/>
  <c r="S60" i="1"/>
  <c r="R60" i="1"/>
  <c r="C60" i="1"/>
  <c r="T59" i="1"/>
  <c r="S59" i="1"/>
  <c r="R59" i="1"/>
  <c r="C59" i="1"/>
  <c r="T58" i="1"/>
  <c r="S58" i="1"/>
  <c r="R58" i="1"/>
  <c r="C58" i="1"/>
  <c r="T57" i="1"/>
  <c r="S57" i="1"/>
  <c r="R57" i="1"/>
  <c r="C57" i="1"/>
  <c r="T56" i="1"/>
  <c r="S56" i="1"/>
  <c r="R56" i="1"/>
  <c r="C56" i="1"/>
  <c r="T55" i="1"/>
  <c r="S55" i="1"/>
  <c r="C55" i="1"/>
  <c r="T54" i="1"/>
  <c r="R54" i="1"/>
  <c r="C54" i="1"/>
  <c r="T53" i="1"/>
  <c r="S53" i="1"/>
  <c r="R53" i="1"/>
  <c r="C53" i="1"/>
  <c r="T52" i="1"/>
  <c r="S52" i="1"/>
  <c r="C52" i="1"/>
  <c r="T51" i="1"/>
  <c r="S51" i="1"/>
  <c r="R51" i="1"/>
  <c r="C51" i="1"/>
  <c r="T50" i="1"/>
  <c r="S50" i="1"/>
  <c r="R50" i="1"/>
  <c r="C50" i="1"/>
  <c r="T49" i="1"/>
  <c r="S49" i="1"/>
  <c r="R49" i="1"/>
  <c r="C49" i="1"/>
  <c r="T48" i="1"/>
  <c r="S48" i="1"/>
  <c r="R48" i="1"/>
  <c r="C48" i="1"/>
  <c r="T47" i="1"/>
  <c r="S47" i="1"/>
  <c r="R47" i="1"/>
  <c r="C47" i="1"/>
  <c r="T46" i="1"/>
  <c r="S46" i="1"/>
  <c r="R46" i="1"/>
  <c r="C46" i="1"/>
  <c r="T45" i="1"/>
  <c r="S45" i="1"/>
  <c r="R45" i="1"/>
  <c r="C45" i="1"/>
  <c r="T44" i="1"/>
  <c r="S44" i="1"/>
  <c r="R44" i="1"/>
  <c r="C44" i="1"/>
  <c r="T43" i="1"/>
  <c r="S43" i="1"/>
  <c r="R43" i="1"/>
  <c r="C43" i="1"/>
  <c r="T42" i="1"/>
  <c r="S42" i="1"/>
  <c r="R42" i="1"/>
  <c r="C42" i="1"/>
  <c r="T41" i="1"/>
  <c r="S41" i="1"/>
  <c r="R41" i="1"/>
  <c r="C41" i="1"/>
  <c r="T40" i="1"/>
  <c r="S40" i="1"/>
  <c r="C40" i="1"/>
  <c r="T39" i="1"/>
  <c r="S39" i="1"/>
  <c r="R39" i="1"/>
  <c r="C39" i="1"/>
  <c r="T38" i="1"/>
  <c r="S38" i="1"/>
  <c r="R38" i="1"/>
  <c r="C38" i="1"/>
  <c r="T37" i="1"/>
  <c r="S37" i="1"/>
  <c r="R37" i="1"/>
  <c r="C37" i="1"/>
  <c r="T36" i="1"/>
  <c r="S36" i="1"/>
  <c r="R36" i="1"/>
  <c r="C36" i="1"/>
  <c r="T35" i="1"/>
  <c r="S35" i="1"/>
  <c r="C35" i="1"/>
  <c r="T34" i="1"/>
  <c r="S34" i="1"/>
  <c r="R34" i="1"/>
  <c r="C34" i="1"/>
  <c r="T33" i="1"/>
  <c r="S33" i="1"/>
  <c r="R33" i="1"/>
  <c r="C33" i="1"/>
  <c r="T32" i="1"/>
  <c r="S32" i="1"/>
  <c r="R32" i="1"/>
  <c r="C32" i="1"/>
  <c r="T31" i="1"/>
  <c r="S31" i="1"/>
  <c r="R31" i="1"/>
  <c r="C31" i="1"/>
  <c r="T30" i="1"/>
  <c r="S30" i="1"/>
  <c r="R30" i="1"/>
  <c r="C30" i="1"/>
  <c r="T29" i="1"/>
  <c r="S29" i="1"/>
  <c r="R29" i="1"/>
  <c r="C29" i="1"/>
  <c r="T28" i="1"/>
  <c r="S28" i="1"/>
  <c r="R28" i="1"/>
  <c r="C28" i="1"/>
  <c r="T27" i="1"/>
  <c r="S27" i="1"/>
  <c r="R27" i="1"/>
  <c r="C27" i="1"/>
  <c r="T26" i="1"/>
  <c r="S26" i="1"/>
  <c r="R26" i="1"/>
  <c r="C26" i="1"/>
  <c r="T25" i="1"/>
  <c r="S25" i="1"/>
  <c r="R25" i="1"/>
  <c r="C25" i="1"/>
  <c r="T24" i="1"/>
  <c r="S24" i="1"/>
  <c r="R24" i="1"/>
  <c r="C24" i="1"/>
  <c r="T23" i="1"/>
  <c r="S23" i="1"/>
  <c r="R23" i="1"/>
  <c r="C23" i="1"/>
  <c r="T22" i="1"/>
  <c r="S22" i="1"/>
  <c r="C22" i="1"/>
  <c r="T21" i="1"/>
  <c r="S21" i="1"/>
  <c r="R21" i="1"/>
  <c r="C21" i="1"/>
  <c r="T20" i="1"/>
  <c r="S20" i="1"/>
  <c r="R20" i="1"/>
  <c r="C20" i="1"/>
  <c r="T19" i="1"/>
  <c r="S19" i="1"/>
  <c r="R19" i="1"/>
  <c r="C19" i="1"/>
  <c r="T18" i="1"/>
  <c r="R18" i="1"/>
  <c r="C18" i="1"/>
  <c r="T17" i="1"/>
  <c r="S17" i="1"/>
  <c r="R17" i="1"/>
  <c r="C17" i="1"/>
  <c r="T16" i="1"/>
  <c r="S16" i="1"/>
  <c r="R16" i="1"/>
  <c r="C16" i="1"/>
  <c r="T15" i="1"/>
  <c r="R15" i="1"/>
  <c r="C15" i="1"/>
  <c r="T14" i="1"/>
  <c r="R14" i="1"/>
  <c r="C14" i="1"/>
  <c r="T13" i="1"/>
  <c r="S13" i="1"/>
  <c r="R13" i="1"/>
  <c r="C13" i="1"/>
  <c r="T12" i="1"/>
  <c r="S12" i="1"/>
  <c r="R12" i="1"/>
  <c r="C12" i="1"/>
  <c r="T11" i="1"/>
  <c r="S11" i="1"/>
  <c r="R11" i="1"/>
  <c r="C11" i="1"/>
  <c r="T10" i="1"/>
  <c r="S10" i="1"/>
  <c r="R10" i="1"/>
  <c r="C10" i="1"/>
  <c r="T9" i="1"/>
  <c r="S9" i="1"/>
  <c r="R9" i="1"/>
  <c r="C9" i="1"/>
  <c r="T8" i="1"/>
  <c r="S8" i="1"/>
  <c r="R8" i="1"/>
  <c r="C8" i="1"/>
  <c r="T7" i="1"/>
  <c r="S7" i="1"/>
  <c r="R7" i="1"/>
  <c r="C7" i="1"/>
  <c r="T6" i="1"/>
  <c r="S6" i="1"/>
  <c r="C6" i="1"/>
  <c r="T5" i="1"/>
  <c r="R5" i="1"/>
  <c r="C5" i="1"/>
  <c r="T4" i="1"/>
  <c r="S4" i="1"/>
  <c r="R4" i="1"/>
  <c r="C4" i="1"/>
  <c r="T3" i="1"/>
  <c r="R3" i="1"/>
  <c r="C3" i="1"/>
  <c r="T2" i="1"/>
  <c r="S2" i="1"/>
  <c r="R2" i="1"/>
  <c r="C2" i="1"/>
</calcChain>
</file>

<file path=xl/sharedStrings.xml><?xml version="1.0" encoding="utf-8"?>
<sst xmlns="http://schemas.openxmlformats.org/spreadsheetml/2006/main" count="2650" uniqueCount="528">
  <si>
    <t>Notifying Member</t>
  </si>
  <si>
    <t>Distribution date</t>
  </si>
  <si>
    <t>Document symbol</t>
  </si>
  <si>
    <t>Title</t>
  </si>
  <si>
    <t>Description</t>
  </si>
  <si>
    <t>Products covered</t>
  </si>
  <si>
    <t>HS code(s)</t>
  </si>
  <si>
    <t>ICS code(s)</t>
  </si>
  <si>
    <t>Objectives</t>
  </si>
  <si>
    <t>Objectives free text</t>
  </si>
  <si>
    <t>Keywords</t>
  </si>
  <si>
    <t>Specific regions or countries likely to be affected</t>
  </si>
  <si>
    <t>Final date for comments</t>
  </si>
  <si>
    <t>Proposed adoption  date</t>
  </si>
  <si>
    <t>Proposed entry  into  force date</t>
  </si>
  <si>
    <t>Notification type</t>
  </si>
  <si>
    <t>Notified document</t>
  </si>
  <si>
    <t>Link to notification(EN)</t>
  </si>
  <si>
    <t>Link to notification(FR)</t>
  </si>
  <si>
    <t>Link to notification(ES)</t>
  </si>
  <si>
    <t>Technical Regulation (Article 2.9.2)</t>
  </si>
  <si>
    <t>Technical Regulation - urgent (Article 2.10.1)</t>
  </si>
  <si>
    <t>Conformity Assessment Procedure (Article 5.6.2)</t>
  </si>
  <si>
    <t>Conformity Assessment Procedure - urgent  (Article 5.7.1)</t>
  </si>
  <si>
    <t>Technical Regulation - local government (Article 3.2)</t>
  </si>
  <si>
    <t>Conformity Assessment Procedure - local government (Article 7.2)</t>
  </si>
  <si>
    <t>Other</t>
  </si>
  <si>
    <t>Relevant documents</t>
  </si>
  <si>
    <t>Codex Alimentarius Commision</t>
  </si>
  <si>
    <t>World Organization for Animal Health (OIE)</t>
  </si>
  <si>
    <t>International Plant Protection Convention</t>
  </si>
  <si>
    <t>None</t>
  </si>
  <si>
    <t>Does this proposed regulation conform to the relevant international standard?</t>
  </si>
  <si>
    <t>If no, describe, whenever possible how and why it deviates from the international standard</t>
  </si>
  <si>
    <t>Kenya</t>
  </si>
  <si>
    <t>DEAS 1309: 2025, Fortified yoghurt — Specification</t>
  </si>
  <si>
    <t>This Draft East African standard specifies requirements, sampling and test methods for fortified yoghurt, fortified alternate culture yoghurt and fortified acidophilus milk intended for human consumption._x000D_
This standard only covers fortified yoghurt products from animal source milk.</t>
  </si>
  <si>
    <t>Milk and processed milk products (ICS code(s): 67.100.10)</t>
  </si>
  <si>
    <t>040320 - Yogurt, whether or not flavoured or containing added sugar or other sweetening matter, fruit, nuts, cocoa, chocolate, spices, coffee, plants, cereals or bakers' wares</t>
  </si>
  <si>
    <t>67.100.10 - Milk and processed milk products</t>
  </si>
  <si>
    <t>Consumer information, labelling (TBT); Prevention of deceptive practices and consumer protection (TBT); Protection of human health or safety (TBT); Quality requirements (TBT); Reducing trade barriers and facilitating trade (TBT); Cost saving and productivity enhancement (TBT)</t>
  </si>
  <si>
    <t/>
  </si>
  <si>
    <t>Food standards</t>
  </si>
  <si>
    <t>Regular notification</t>
  </si>
  <si>
    <r>
      <rPr>
        <sz val="11"/>
        <rFont val="Calibri"/>
      </rPr>
      <t>https://members.wto.org/crnattachments/2025/TBT/RWA/25_09285_00_e.pdf</t>
    </r>
  </si>
  <si>
    <t>Yes</t>
  </si>
  <si>
    <t>No</t>
  </si>
  <si>
    <t>AOAC 2001.13, Determination of Vitamin A (Retinol) in food — Liquid ChromatographyAOAC 2004.05, Total folates in cereal and cereal foods — Microbiological Assay-Trienzyme ProcedureAOAC 2011.14, Calcium, Copper, Iron, Magnesium, Manganese, Potassium, Phosphorus, Sodium and Zinc in fortified food products. Microwave Digestion and Inductively Coupled Plasma-Optical Emission Spectrometry\CXC 57, Code of hygienic practice for milk and milk productsCXG 66, Guidelines for the Use of Flavourings\CXS 192, General standard for food additivesEAS 38, Labelling of pre-packaged foods — General requirements\EAS 39, Hygiene in the food and drink manufacturing industry — Code of practiceEAS 803, Nutrition labelling — RequirementsEAS 804, Claims on food — General requirementsEAS 805, Use of nutrition and health claims — RequirementsISO 11290-1, Microbiology of the food chain — Horizontal method for the detection and enumeration of Listeria monocytogenes and of Listeria spp. — Part 1: Detection methodISO 13580, Yogurt — Determination of total solids content (Reference method)ISO 14501, Milk and milk powder — Determination of aflatoxin M1 content — Clean-up by immunoaffinity chromatography and determination by high-performance liquid chromatographyISO 20128, Milk products — Enumeration of presumptive Lactobacillus acidophilus on a selective medium — Colony-count technique at 37 degrees CISO 22662, Milk and milk products — Determination of lactose content by high-performance liquid chromatography (reference method)ISO 23318, Milk, dried milk products and cream — Determination of fat content — Gravimetric methodISO 29981, Milk products — Enumeration of presumptive bifidobacteria — Colony count technique at 37 degrees CISO 4832, Microbiology of food and animal feeding stuffs — Horizontal method for the enumeration of coliforms — Colony-count techniqueISO 6579-1, Microbiology of the food chain — Horizontal method for the detection, enumeration and serotyping of Salmonella: Part 1: Detection of Salmonella spp.ISO 6611, Milk and milk products — Enumeration of colony-forming units of yeasts and/or moulds — Colony-count technique at 25 degrees CISO 6888-1, Microbiology of the food chain — Horizontal method for the enumeration of coagulase-positive staphylococci (Staphylococcus aureus and other species) — Part 1: Method using Baird-Parker agar mediumISO 707, Milk and milk products — Guidance on samplingISO 7889, Yogurt — Enumeration of characteristic microorganisms — Colony-count technique at 37 degrees CISO 8968-1, Milk and milk products — Determination of nitrogen content — Part 1: Kjeldahl principle and crude protein calculationISO/TS 11869, Fermented milks — Determination of titratable acidity — Potentiometric methodISO/TS 6733, Milk and milk products — Determination of lead content — Graphite furnace atomic absorption spectrometric method</t>
  </si>
  <si>
    <t>Tanzania</t>
  </si>
  <si>
    <t>DARS 1033 2025, Pasteurized milk — Specification, First Edition</t>
  </si>
  <si>
    <t>This African Standard specifies requirements, sampling, and test methods of pasteurized milk of (cow milk (Bos spp.); goat (Capra spp.); sheep (Ovis spp.); camel (Camelus dromedarius) for direct consumption or further processing.Note: This Draft Tanzania Standard was also notified under TBT Committee.</t>
  </si>
  <si>
    <t>Other: (HS code(s): 04029); Milk and processed milk products (ICS code(s): 67.100.10)</t>
  </si>
  <si>
    <t>04029 - - Other:</t>
  </si>
  <si>
    <t>Food safety (SPS)</t>
  </si>
  <si>
    <t>Human health; Food safety</t>
  </si>
  <si>
    <r>
      <rPr>
        <sz val="11"/>
        <rFont val="Calibri"/>
      </rPr>
      <t>https://members.wto.org/crnattachments/2025/SPS/TZA/25_09247_00_e.pdf</t>
    </r>
  </si>
  <si>
    <t>Not applicable</t>
  </si>
  <si>
    <t>PCD 765:2025,Textiles – Fishing line – Specification, First edition </t>
  </si>
  <si>
    <t>This Draft Zanzibar National Standard specifies requirements, sampling and test methods for fishing line._x000D_
It is applicable to fishing line made from polyamide (nylon) monofilament yarns</t>
  </si>
  <si>
    <t>WADDING, FELT AND NONWOVENS; SPECIAL YARNS; TWINE, CORDAGE, ROPES AND CABLES AND ARTICLES THEREOF (HS code(s): 56); Fishing and fish breeding (ICS code(s): 65.150)</t>
  </si>
  <si>
    <t>56 - WADDING, FELT AND NONWOVENS; SPECIAL YARNS; TWINE, CORDAGE, ROPES AND CABLES AND ARTICLES THEREOF</t>
  </si>
  <si>
    <t>65.150 - Fishing and fish breeding</t>
  </si>
  <si>
    <t>Consumer information, labelling (TBT); Prevention of deceptive practices and consumer protection (TBT); Protection of human health or safety (TBT); Protection of animal or plant life or health (TBT); Protection of the environment (TBT); Quality requirements (TBT); Harmonization (TBT); Reducing trade barriers and facilitating trade (TBT); Cost saving and productivity enhancement (TBT)</t>
  </si>
  <si>
    <r>
      <rPr>
        <sz val="11"/>
        <rFont val="Calibri"/>
      </rPr>
      <t>https://members.wto.org/crnattachments/2025/TBT/TZA/25_09249_00_e.pdf</t>
    </r>
  </si>
  <si>
    <t>ISO 1805, Fishing nets — Determination of breaking force and knot breaking force of netting yarnsISO 3790, Fishing nets — Determination of elongation of netting yarnsISO 1833 – 7, Textiles — Quantitative chemical analysis — Part 7: Mixtures of polyamide with certain other fibres (method using formic acid)</t>
  </si>
  <si>
    <t>Egypt</t>
  </si>
  <si>
    <t>The draft of the Egyptian Standard for" Performance Requirements for Drinking Water Atmospheric Water ‎Generators (AWG)".</t>
  </si>
  <si>
    <t>The draft of the Egyptian standard has been specified to test point of use and commercial drinking water generating systems that are designed to create potable water from humidity. Critical components of these systems include a condenser, storage tank and disinfection control techniques to address microbiological water contamination. Systems may include filtration to reduce chemical and particulate water contamination. Proper design shall include consideration for the energy efficiency of the atmospheric water generator. Worth mentioning is that this draft standard is technically identical with ASSE 1090:2020.</t>
  </si>
  <si>
    <t>Drinking water (ICS code(s): 13.060.20)</t>
  </si>
  <si>
    <t>13.060.20 - Drinking water</t>
  </si>
  <si>
    <t>Quality requirements (TBT)</t>
  </si>
  <si>
    <t>Safety requirements</t>
  </si>
  <si>
    <t>Human health</t>
  </si>
  <si>
    <t>ASSE 1090:2020</t>
  </si>
  <si>
    <t>Panama</t>
  </si>
  <si>
    <t>Reglamento Técnico TECNOLOGÍA DE LOS ALIMENTOS. PRODUCTOS LÁCTEOS. QUESO CREMA. ESPECIFICACIONES; </t>
  </si>
  <si>
    <t>El objeto de los Reglamentos Técnicos establecen lo siguiente:Reglamento Técnico TECNOLOGÍA DE LOS ALIMENTOS. PRODUCTOS LÁCTEOS. QUESO CREMA. ESPECIFICACIONES; (7 página(s), en español)Este Reglamento Técnico establece las disposiciones técnico-sanitarias y de calidad para el queso crema y es aplicable en la producción, manipulación, distribución y comercialización.</t>
  </si>
  <si>
    <t>Queso (Código(s) de la ICS: 67.100.30)</t>
  </si>
  <si>
    <t>67.100.30 - Cheese</t>
  </si>
  <si>
    <t>Consumer information, labelling (TBT); Prevention of deceptive practices and consumer protection (TBT); Protection of human health or safety (TBT)</t>
  </si>
  <si>
    <r>
      <rPr>
        <sz val="11"/>
        <rFont val="Calibri"/>
      </rPr>
      <t>https://members.wto.org/crnattachments/2026/TBT/PAN/26_00045_00_s.pdf</t>
    </r>
  </si>
  <si>
    <t>FAO y OMS. 1995. Norma general para los aditivos alimentarios. Norma del Codex Alimentarius, n.º CXS 192-1995. Comisión del Codex Alimentarius. Roma.FAO y OMS. 1995. Norma general para los contaminantes y las toxinas presentes en los alimentos y piensos. Norma del Codex Alimentarius, n.º CXS 193-1995. Comisión del Codex Alimentarius. Roma.FAO y OMS. 1969. Principios generales de higiene de los alimentos. Código de prácticasdel Codex Alimentarius, n.º CXC 1-1969. Comisión del Codex Alimentarius. Roma.FAO y OMS. 2004. Código de prácticas de higiene para la leche y los productos lácteos.Código de prácticas del Codex Alimentarius, n.º CXC 57-2004. Comisión del Codex Alimentarius. Roma.FAO y OMS. 1997. Principios y directrices para el establecimiento y la aplicación de criterios microbiológicos relativos a los alimentos. Directrices del Codex Alimentarius, n.º CXG 21-1997. Comisión del Codex Alimentarius. Roma.FAO y OMS. 1985. Norma general para el etiquetado de los alimentos preenvasados. Norma del Codex Alimentarius, n.º CXS 1-1985. Comisión del Codex Alimentarius. Roma.FAO y OMS. 1999. Norma generalpara el uso de términoslecheros. Norma del Codex Alimentarius, n.º CXS 206- 1999. Comisión del Codex Alimentarius. Roma.FAO y OMS. 2021. Norma generalpara el etiquetado de envases de alimentosno destinados a la venta al por menor. Norma del Codex Alimentarius, n.º CXS 346-2021. Comisión del Codex Alimentarius. Roma.FAO y OMS. 1999. Métodos de análisis y de muestreo recomendados. Norma del Codex Alimentarius, n.º CXS 234- 1999. Comisión del Codex Alimentarius. Roma.FAO Y OMS. 1978. Norma General para el Queso. Norma del Codex Alimentarius n.° CXS 283 – 1978. Comisión del Codex Alimentarius. Roma.</t>
  </si>
  <si>
    <t>DEAS 934: 2025 Packaging — Flexible laminate tubes — Test method to assess the strength of the side seam</t>
  </si>
  <si>
    <t>This Draft East African Standard specifies methods for the assessment of the strength of the side seam of flexible laminate tubes. It is applicable to flexible laminate tubes used for packaging pharmaceutical, cosmetic, hygiene, food and other household products.</t>
  </si>
  <si>
    <t>Cans. Tins. Tubes (ICS code(s): 55.120)</t>
  </si>
  <si>
    <t>55.120 - Cans. Tins. Tubes</t>
  </si>
  <si>
    <t>Quality requirements (TBT); Harmonization (TBT); Reducing trade barriers and facilitating trade (TBT)</t>
  </si>
  <si>
    <r>
      <rPr>
        <sz val="11"/>
        <rFont val="Calibri"/>
      </rPr>
      <t>https://members.wto.org/crnattachments/2025/TBT/KEN/25_09256_00_e.pdf</t>
    </r>
  </si>
  <si>
    <t>N/A</t>
  </si>
  <si>
    <t>Rwanda</t>
  </si>
  <si>
    <t>DEAS 886: 2025 Packaging — Flexible packaging material — Determination of residual solvents by headspace gas chromatography — Test method</t>
  </si>
  <si>
    <t>This Draft East African Standard prescribes a method for the quantitative determination of residual solvents in flexible packaging materials by headspace gas chromatography. Residues from thermal decomposition products are not within the scope of this standard. The method is applicable to flexible packaging materials that may consist of mono- or multilayer plastic films, paper or board, foil or combinations thereof.</t>
  </si>
  <si>
    <r>
      <rPr>
        <sz val="11"/>
        <rFont val="Calibri"/>
      </rPr>
      <t>https://members.wto.org/crnattachments/2025/TBT/KEN/25_09255_00_e.pdf</t>
    </r>
  </si>
  <si>
    <t>ISO 5725-2, Accuracy (trueness and precision) of measurement methods and results — Part 2: Basic method for the determination of repeatability and reproducibility of a standard measurement method</t>
  </si>
  <si>
    <t>Uganda</t>
  </si>
  <si>
    <t>DEAS 354: 2025 Plastic containers for up to 5 litres capacity — Specification</t>
  </si>
  <si>
    <t>This Draft East African Standard covers minimum requirements for plastic containers of nominal capacities up to and including 5 litres intended for storage of commodities other than explosives, compressed gases and radioactive materials.</t>
  </si>
  <si>
    <r>
      <rPr>
        <sz val="11"/>
        <rFont val="Calibri"/>
      </rPr>
      <t>https://members.wto.org/crnattachments/2025/TBT/KEN/25_09257_00_e.pdf</t>
    </r>
  </si>
  <si>
    <t>ISO 2859-1 Sampling procedures for inspection by attributesPart 1: Sampling schemes indexed by acceptance quality limit (AQL) for lot-by-lot inspection. ISO 4787:2021(en) Laboratory glass and plastic ware — Volumetric instruments — Methods for testing of capacity and for use</t>
  </si>
  <si>
    <t>Israel</t>
  </si>
  <si>
    <t>SI 5198 - Refillable seamless aluminium alloy gas cylinders – Design, construction and testing </t>
  </si>
  <si>
    <t>The requirements of the existing Israel Standard, SI 5198, are declared mandatory. This declaration was published in Israel's Official Gazette, Section of Government Notices no. 12143, and will come into effect on 24  June 2026.</t>
  </si>
  <si>
    <t>Refillable seamless aluminium alloy gas cylinders (HS code(s): 7311); (ICS code(s): 23.020.35)</t>
  </si>
  <si>
    <t>7311 - Containers for compressed or liquefied gas, of iron or steel.; 7311 - Containers for compressed or liquefied gas, of iron or steel.</t>
  </si>
  <si>
    <t>23.020.35 - Gas cylinders; 23.020.35 - Gas cylinders</t>
  </si>
  <si>
    <t>Protection of human health or safety (TBT)</t>
  </si>
  <si>
    <t>Addendum to Regular Notification</t>
  </si>
  <si>
    <r>
      <rPr>
        <sz val="11"/>
        <rFont val="Calibri"/>
      </rPr>
      <t>https://members.wto.org/crnattachments/2024/TBT/ISR/24_00714_00_x.pdf</t>
    </r>
  </si>
  <si>
    <t>DARS 1033: 2025, Pasteurized milk — Specification, First edition </t>
  </si>
  <si>
    <t>This African Standard specifies requirements, sampling, and test methods of pasteurized milk of (cow milk (Bos spp.); goat (Capra spp.); sheep (Ovis spp.); camel (Camelus dromedarius) for direct consumption or further processingNote: This Draft Tanzania Standard was also notified under SPS committee.</t>
  </si>
  <si>
    <t>- Other: (HS code(s): 04029); Milk and processed milk products (ICS code(s): 67.100.10)</t>
  </si>
  <si>
    <r>
      <rPr>
        <sz val="11"/>
        <rFont val="Calibri"/>
      </rPr>
      <t>https://members.wto.org/crnattachments/2025/TBT/TZA/25_09251_00_e.pdf</t>
    </r>
  </si>
  <si>
    <t>ARS 53, General Principles of Food Hygiene – Code of practiceARS 56, Pre-packaged Foods – LabellingARS 1034, Dairy industry — Glossary of termsARS 1036, Code of Hygienic Practice for Milk and Milk ProductsCXS 193, General Standard for Contaminants and Toxins in Food and FeedCXS 206, General Standard for the Use of Dairy TermsCXS 212, Codex Standard for SugarsCXS 346, General Standard for the labelling of non-retail containers of foodsIDF 21B, Milk, cream and evaporated milk – Determination of total solids content (Reference method)ISO 1211, Milk - Determination of fat content - Gravimetric method (Reference method)ISO 5764, Milk - Determination of freezing point - Thermistor cryoscope method (Reference method)ISO 8968-1, Milk - Determination of nitrogen content – Part 1: Kjeldahl method (including calculation of crude protein content)</t>
  </si>
  <si>
    <t>DARS 1035:2025, Sterilized milk - Specification, First Edition</t>
  </si>
  <si>
    <t>This draft African Standard specifies requirements, sampling and test methods for sterilized milk intended for direct human consumption or further processing.Note: This Draft Tanzania Standard was also notified under TBT Committee.</t>
  </si>
  <si>
    <t>Food safety; Human health</t>
  </si>
  <si>
    <r>
      <rPr>
        <sz val="11"/>
        <rFont val="Calibri"/>
      </rPr>
      <t>https://members.wto.org/crnattachments/2025/SPS/TZA/25_09246_00_e.pdf</t>
    </r>
  </si>
  <si>
    <t>The draft of the Egyptian Standard ES 5824 for" medical electrical equipment- particular requirements for the basic safety and essential performance of infant radiant warmers".</t>
  </si>
  <si>
    <t>The draft of the Egyptian standard ES 5824 specifies the safety requirements for infant radiant warmers, but alternate methods of compliance with a specific clause, by demonstrating equivalent safety, will not be judged as non-compliant, if the manufacturer has demonstrated in his risk management file that the risk presented by the hazard has been found to be of an acceptable level when weighed against the benefit of treatment from the device.Worth mentioning is that this draft standard is technically identical with IEC 60601-2-21:2020+Amd1/2023.</t>
  </si>
  <si>
    <t>Anaesthetic, respiratory and reanimation equipment (ICS code(s): 11.040.10)</t>
  </si>
  <si>
    <t>11.040.10 - Anaesthetic, respiratory and reanimation equipment</t>
  </si>
  <si>
    <t> IEC 60601-2-21:2020+Amd1/2023 Ministerial Decree No. 612/2007</t>
  </si>
  <si>
    <t>Japan</t>
  </si>
  <si>
    <t>Partial Amendment of the Ordinance for Enforcement of the Radio Act ,etc.</t>
  </si>
  <si>
    <t>Japan will amend the Ordinance for Enforcement of the Radio Act, etc. to establish technical standards for the 800 MHz band three-dimensional positioning system and the 800 MHz band broadband low-power wireless system.</t>
  </si>
  <si>
    <t>800 MHz band three-dimensional positioning system and 800 MHz band broadband low-power wireless system</t>
  </si>
  <si>
    <t>33.060 - Radiocommunications</t>
  </si>
  <si>
    <t>Other (TBT)</t>
  </si>
  <si>
    <t> Since the 800 MHz band digital MCA system will end its service at the end of May 2029, Japan will establish technical standards for the 800 MHz band three-dimensional positioning system and the 800 MHz band broadband low-power wireless system to be introduced in the vacated spectrum.</t>
  </si>
  <si>
    <r>
      <rPr>
        <sz val="11"/>
        <rFont val="Calibri"/>
      </rPr>
      <t>https://members.wto.org/crnattachments/2025/TBT/JPN/25_09240_00_e.pdf</t>
    </r>
  </si>
  <si>
    <t>The basic law is the Radio Act (Act No. 131 of May 2, 1950).https://www.japaneselawtranslation.go.jp/en/laws/view/3205The amendment will be published in “KAMPO”(Official Government Gazette) when adopted.(available in Japanese)</t>
  </si>
  <si>
    <t>DEAS 931: 2025 Packaging ancillary materials — Code of practice — Desiccants</t>
  </si>
  <si>
    <t>This Draft East Africa Standard gives the guidelines on the selection and use of desiccants in packaging.</t>
  </si>
  <si>
    <t>Packaging materials and accessories (ICS code(s): 55.040)</t>
  </si>
  <si>
    <t>55.040 - Packaging materials and accessories</t>
  </si>
  <si>
    <r>
      <rPr>
        <sz val="11"/>
        <rFont val="Calibri"/>
      </rPr>
      <t>https://members.wto.org/crnattachments/2025/TBT/KEN/25_09258_00_e.pdf</t>
    </r>
  </si>
  <si>
    <t>ISO 15106-3, Plastics — Film and sheeting — Determination of water vapour transmission rate — Part 3: Electrolytic detection sensor method</t>
  </si>
  <si>
    <t>The draft of the Egyptian Standard ES 5807 for “ medical electrical equipment - particular requirements for the basic safety and essential performance of infant phototherapy equipment”.</t>
  </si>
  <si>
    <t>The draft of the Egyptian standard ES 5807 specifies safety requirements for infant phototherapy equipment, but alternate methods of compliance with a specific clause by demonstrating equivalent safety will not be judged as non-compliant if the manufacturer has demonstrated in his risk management file that the risk presented by the hazard has been found to be of an acceptable level when weighed against the benefit of treatment from the device.Worth mentioning is that this draft standard is technically identical with IEC 60601-2-50:2020.</t>
  </si>
  <si>
    <t>Therapy equipment (ICS code(s): 11.040.60)</t>
  </si>
  <si>
    <t>11.040.60 - Therapy equipment</t>
  </si>
  <si>
    <t>IEC 60601-2-50:2020Ministerial Decree No.  612/2007</t>
  </si>
  <si>
    <t>Brazil</t>
  </si>
  <si>
    <t>Draft - Establishes the phytosanitary requirements for the importation of cut flowers of Liatris spp. produced in Peru</t>
  </si>
  <si>
    <t>Draft Ordinance aiming to establish the phytosanitary requirements for the importation into Brazil of cut flowers (Category 3) of Liatris spp. produced in Peru.</t>
  </si>
  <si>
    <t>Liatris spp.</t>
  </si>
  <si>
    <t>060390 - Dried, dyed, bleached, impregnated or otherwise prepared cut flowers and buds, of a kind suitable for bouquets or for ornamental purposes</t>
  </si>
  <si>
    <t>Plant protection (SPS); Protect territory from other damage from pests (SPS)</t>
  </si>
  <si>
    <t>Territory protection; Plant health; Plant diseases</t>
  </si>
  <si>
    <t>Peru</t>
  </si>
  <si>
    <r>
      <rPr>
        <sz val="11"/>
        <rFont val="Calibri"/>
      </rPr>
      <t>https://members.wto.org/crnattachments/2025/SPS/BRA/25_09269_00_x.pdf</t>
    </r>
  </si>
  <si>
    <t>Chinese Taipei</t>
  </si>
  <si>
    <t>Amendments to the Legal Inspection Requirements for Stationary Lithium Battery Storage Appliances</t>
  </si>
  <si>
    <t>The purpose of this notification is to provide the final texts of "Amendments to the Legal Inspection Requirements for Stationary Lithium Battery Storage Appliances" and relevant dates of its implementation. The draft texts notified in "G/TBT/N/TPKM/564" were adopted without changes.</t>
  </si>
  <si>
    <t>Static converters (HS code(s): 850440); Lithium-ion accumulators (excl. spent) (HS code(s): 850760); Electric accumulators (excl. spent, and lead-acid, nickel-cadmium, nickel-metal hydride and lithium-ion accumulators) (HS code(s): 850780)</t>
  </si>
  <si>
    <t>850440 - Static converters; 850760 - Lithium-ion accumulators (excl. spent); 850780 - Electric accumulators (excl. spent, and lead-acid, nickel-cadmium, nickel-metal hydride and lithium-ion accumulators); 850780 - Electric accumulators (excl. spent, and lead-acid, nickel-cadmium, nickel-metal hydride and lithium-ion accumulators); 850760 - Lithium-ion accumulators (excl. spent); 850440 - Static converters</t>
  </si>
  <si>
    <t>29.200 - Rectifiers. Converters. Stabilized power supply; 29.200 - Rectifiers. Converters. Stabilized power supply</t>
  </si>
  <si>
    <t>Protection of human health or safety (TBT); Protection of the environment (TBT)</t>
  </si>
  <si>
    <r>
      <rPr>
        <sz val="11"/>
        <rFont val="Calibri"/>
      </rPr>
      <t>https://members.wto.org/crnattachments/2026/TBT/TPKM/final_measure/26_00001_00_x.pdf
https://members.wto.org/crnattachments/2026/TBT/TPKM/final_measure/26_00001_00_e.pdf</t>
    </r>
  </si>
  <si>
    <t>Colombia</t>
  </si>
  <si>
    <t>Resolución No. 34876 (30 de diciembre de 2025) "Por la cual se suspende temporalmente la emisión de Documentos Zoosanitarios de Importación (DZI) para productos y subproductos de origen porcino procedentes de la República Italiana, ante la presencia del virus de la Peste Porcina Africana (PPA) en animales silvestres, y se dictan otras disposiciones" (Resolution No. 34876, of 30 December 2025, temporarily suspending the issuance of animal health import documents (DZI) for products and by-products of swine coming from the Italian Republic, due to the presence of the African swine fever (ASF) virus in wild animals, and issuing other provisions)</t>
  </si>
  <si>
    <t>Resolution No. 34876, of 30 December 2025, temporarily suspends the issuance of animal health import documents (DZI) for products and by-products of swine coming from Italy that do not comply with the provisions of Section 15, Chapter 15.1, Article 15.1.2 of the WOAH Terrestrial Animal Health Code, and the conditions established under Resolution No. 1183 of the Andean Community for the various products.</t>
  </si>
  <si>
    <t>Products and by-products of swine.</t>
  </si>
  <si>
    <t>411320 - Leather further prepared after tanning or crusting "incl. parchment-dressed leather", of pigs, without hair on, whether or not split (excl. chamois leather, patent leather and patent laminated leather, and metallised leather); 41063 - - Of swine:; 410330 - Raw hides and skins of swine, fresh, or salted, dried, limed, pickled or otherwise preserved, whether or not dehaired or split (excl. tanned, parchment-dressed or further prepared); 16024 - - Of swine:; 02101 - - Meat of swine:; 0206 - Edible offal of bovine animals, swine, sheep, goats, horses, asses, mules or hinnies, fresh, chilled or frozen; 0203 - Meat of swine, fresh, chilled or frozen</t>
  </si>
  <si>
    <t>Animal health (SPS)</t>
  </si>
  <si>
    <t>Pest- or Disease- free Regions / Regionalization; Animal health; Animal diseases; African swine fever (ASF)</t>
  </si>
  <si>
    <t>Italy</t>
  </si>
  <si>
    <t>Emergency notifications (SPS)</t>
  </si>
  <si>
    <r>
      <rPr>
        <sz val="11"/>
        <rFont val="Calibri"/>
      </rPr>
      <t>https://members.wto.org/crnattachments/2026/SPS/COL/26_00015_00_s.pdf
https://www.ica.gov.co/getattachment/fbd4dfc5-20b0-4ca0-b5f1-690b4df15e1d/2025R00034876.aspx</t>
    </r>
  </si>
  <si>
    <t>Reglamento Técnico TECNOLOGÍA DE LOS ALIMENTOS. PRODUCTOS LÁCTEOS. LECHE CONDENSADA. ESPECIFICACIONES; </t>
  </si>
  <si>
    <t>El objeto de los Reglamentos Técnicos establecen lo siguiente:Reglamento Técnico TECNOLOGÍA DE LOS ALIMENTOS. PRODUCTOS LÁCTEOS. LECHE CONDENSADA. ESPECIFICACIONES; (8 página(s), en español)Este Reglamento Técnico define las características que debe reunir la leche condensada sometida a un tratamiento térmico adecuado que asegura su conservación en envases herméticos, que se ajustan a las definiciones de la Sección 4 de este reglamento técnico.</t>
  </si>
  <si>
    <t>Leche y productos lácteos procesados (Código(s) de la ICS: 67.100.10)</t>
  </si>
  <si>
    <r>
      <rPr>
        <sz val="11"/>
        <rFont val="Calibri"/>
      </rPr>
      <t>https://members.wto.org/crnattachments/2026/TBT/PAN/26_00042_00_s.pdf</t>
    </r>
  </si>
  <si>
    <t>Burundi</t>
  </si>
  <si>
    <t>Malaysia</t>
  </si>
  <si>
    <t>Draft amendments of regulations 360A, 360B And 360C of the Food Regulations 1985 [P.U. (A) 437/1985</t>
  </si>
  <si>
    <t>The proposed amendments to the Food Regulations 1985 [P.U.(A) 437/1985] involve the following:(a) amendments to regulation 360A on natural mineral water to —substitute the existing definition of natural mineral water with “Natural mineral water shall be water which is obtained for human consumption from subterranean water-bearing strata through a spring, well, bore or other exit, characterised by its content of certain mineral salts and the presence of trace elements or of other constituents with or without the addition of carbon dioxide”;substitute the source of natural mineral water being “the point of natural emergence or artificial abstraction of the water and collected under conditions” with “natural sources or extract from underground water-bearing strata”; andrecognise “any equivalent process” to the existing listed treatments as the treatment of natural mineral water._x000D_
(b) amendments to regulations 360B and 360C regarding the provisions to revoke or suspend a packaged drinking water and vended water licence</t>
  </si>
  <si>
    <t>Mineral water (HS code: 2201.10.10 00)</t>
  </si>
  <si>
    <t>220110 - Mineral waters and aerated waters, not containing added sugar, other sweetening matter or flavoured</t>
  </si>
  <si>
    <t>67.160.20 - Non-alcoholic beverages</t>
  </si>
  <si>
    <t>Consumer information, labelling (TBT); Protection of human health or safety (TBT)</t>
  </si>
  <si>
    <t>Food Act 1983 [Act 281Food Regulations 1985 [P.U.(A) 437/1985</t>
  </si>
  <si>
    <t>Amendments to the Legal Inspection Requirements for Hand-held Electric tools</t>
  </si>
  <si>
    <t>The purpose of this notification is to provide the final texts of “Amendments to the Legal Inspection Requirements for Hand-held Electric Tools” and relevant dates of its implementation.The draft texts notified in “G/TBT/N/TPKM/574” were adopted without changes.</t>
  </si>
  <si>
    <t>Electro-mechanical tools for working in the hand, with self-contained electric motor (excl. saws and drills) (HS code(s): 846729)Saws for working in the hand, with self-contained electric motor (HS code(s): 846722)Drills of all kinds for working in the hand, with self-contained electric motor (HS code(s): 846721)</t>
  </si>
  <si>
    <t>846721 - Drills of all kinds for working in the hand, with self-contained electric motor; 846722 - Saws for working in the hand, with self-contained electric motor; 846729 - Electromechanical tools for working in the hand, with self-contained electric motor (excl. saws and drills); 846721 - Drills of all kinds for working in the hand, with self-contained electric motor; 846722 - Saws for working in the hand, with self-contained electric motor; 846729 - Electromechanical tools for working in the hand, with self-contained electric motor (excl. saws and drills)</t>
  </si>
  <si>
    <t>25.100.30 - Drills, countersinks, reamers; 25.100.30 - Drills, countersinks, reamers; 25.100.40 - Saws; 25.100.40 - Saws; 25.140 - Hand-held tools; 25.140 - Hand-held tools</t>
  </si>
  <si>
    <r>
      <rPr>
        <sz val="11"/>
        <rFont val="Calibri"/>
      </rPr>
      <t>https://members.wto.org/crnattachments/2026/TBT/TPKM/final_measure/26_00004_00_e.pdf
https://members.wto.org/crnattachments/2026/TBT/TPKM/final_measure/26_00004_00_x.pdf</t>
    </r>
  </si>
  <si>
    <t>Draft - Updates the phytosanitary requirements for the import of seeds of faba bean (Vicia faba) produced in Italy</t>
  </si>
  <si>
    <t>Draft Ordinance aiming to update the phytosanitary requirements for the import of seeds of faba bean (Vicia faba) (Category 4) produced in Italy.</t>
  </si>
  <si>
    <t>Faba bean (Vicia faba</t>
  </si>
  <si>
    <t>071350 - Dried, shelled broad beans "Vicia faba var. major" and horse beans "Vicia faba var. equina and Vicia faba var. minor", whether or not skinned or split</t>
  </si>
  <si>
    <t>Plant diseases; Plant health; Pest- or Disease- free Regions / Regionalization; Territory protection</t>
  </si>
  <si>
    <r>
      <rPr>
        <sz val="11"/>
        <rFont val="Calibri"/>
      </rPr>
      <t>https://members.wto.org/crnattachments/2025/SPS/BRA/25_09268_00_x.pdf
https://members.wto.org/crnattachments/2025/SPS/BRA/25_09268_00_e.pdf</t>
    </r>
  </si>
  <si>
    <t>Reglamento Técnico TECNOLOGÍA DE LOS ALIMENTOS. PRODUCTOS LÁCTEOS. LECHE CRUDA. ESPECIFICACIONES;</t>
  </si>
  <si>
    <t>El objeto de los Reglamentos Técnicos establecen lo siguiente:Reglamento Técnico TECNOLOGÍA DE LOS ALIMENTOS. PRODUCTOS LÁCTEOS. LECHE CRUDA. ESPECIFICACIONES; (5 página(s), en español)Este Reglamento Técnico establece los requisitos sanitarios y de calidad, microbiológicos, fisicoquímicos y sensoriales (organolépticos) que debe cumplir la leche cruda “Lactis bovinis cruda", destinado al consumo humano</t>
  </si>
  <si>
    <t>Leche y productos lácteos en general (Código(s) de la ICS: 67.100.01)</t>
  </si>
  <si>
    <t>67.100.01 - Milk and milk products in general</t>
  </si>
  <si>
    <r>
      <rPr>
        <sz val="11"/>
        <rFont val="Calibri"/>
      </rPr>
      <t>https://members.wto.org/crnattachments/2026/TBT/PAN/26_00039_00_s.pdf</t>
    </r>
  </si>
  <si>
    <t>FAO y OMS. 1995. Norma general para los aditivos alimentarios. Norma del Codex Alimentarius, n.º CXS 192-1995. Comisión del Codex Alimentarius. Roma.FAO y OMS. 1995. Norma general para los contaminantes y las toxinas presentes en los alimentos y piensos. Norma del Codex Alimentarius, n.º CXS 193-1995. Comisión del Codex Alimentarius. Roma.FAO y OMS.1969. Principios generales de higiene de los alimentos. Código de prácticas del Codex Alimentarius, n.º CXC 1-1969. Comisión del Codex Alimentarius. Roma.FAO y OMS.2004. Código de prácticas de higiene parala leche y los productos lácteos. Código de prácticas del Codex Alimentarius, n.º CXC 57-2004. Comisión del Codex Alimentarius. Roma.FAO y OMS. 1997. Principios y directrices para el establecimiento y la aplicación de criterios microbiológicos relativos a los alimentos. Directrices del Codex Alimentarius, n.º CXG 21-1997. Comisión del Codex Alimentarius. Roma.FAO y OMS. 1985. Norma general para el etiquetado de los alimentos preenvasados. Norma del Codex Alimentarius, n.º CXS 1-1985. Comisión del Codex Alimentarius. Roma.FAO y OMS. 1999. Norma generalpara el uso de términos lecheros. Norma del Codex Alimentarius, n.º CXS 206- 1999. Comisión del Codex Alimentarius. Roma.FAO y OMS. 2021. Norma generalpara el etiquetado de envases de alimentos no destinados a la ventaal por menor.Norma del CodexAlimentarius, n.º CXS 346-2021. Comisión del Codex Alimentarius. Roma.FAO y OMS. 1999. Métodos de análisis y de muestreo recomendados. Norma del Codex Alimentarius, n.º CXS 234- 1999. Comisión del Codex Alimentarius. Roma.FAO Y OMS. 1978. Norma General para el Queso. Norma del Codex Alimentarius n.° CXS 283 – 1978. Comisión del Codex Alimentarius. Roma.</t>
  </si>
  <si>
    <t>Public Health Protection (Food) Notice (Application of Changes to the Annex to the European Union Directives) (Regulation 2023/915), 5786 – 2025</t>
  </si>
  <si>
    <t>The European Regulation (EC) No 2023/915 of the European Parliament and of the Council of 25 April 2023 on maximum levels for certain contaminants in food was adopted in Israel as part of Amendment No. 10 to the Public Health Protection (Food) Law, 5776 - 2015 (notified in G/TBT/N/ISR/1332/Rev.1), and appears in item 1 of the Second Annex A to the Law with a few deviations as detailed in columns A and C, in addition to the exceptions as stated in Section 3A(a1) to (a5) of the Law. This regulation replaced the Commission Regulation (EC) No 1881/2006 setting maximum levels for certain contaminants in foodstuffs of 19 December, 2006, which was adopted within the framework of the Economic Plan Law (Legislative Amendments for the Implementation of Economic Policy for the Budget Years 2021 and 2022), 5782-2021, through an indirect amendment to the Food Law (Amendment No. 3), and was applied in Israel from 1 January, 2023.It is now proposed to apply the change to the adopted Regulation (EC) 2023/915 in full, as implemented in the European Union by 1 December 2025.  The main change introduced by this proposed amendment is the addition of maximum permissible levels of inorganic arsenic in fish and seafood, as implemented in Commission Regulation (EU) 2025/1891 of 17 September 2025, amending Regulation (EU) 2023/915, as regards maximum levels of inorganic arsenic in fish and other seafood</t>
  </si>
  <si>
    <t>Food (ICS code(s): 67.040; 67.050)</t>
  </si>
  <si>
    <t>67.040 - Food products in general; 67.050 - General methods of tests and analysis for food products</t>
  </si>
  <si>
    <t>Harmonization (TBT); Reducing trade barriers and facilitating trade (TBT); Cost saving and productivity enhancement (TBT)</t>
  </si>
  <si>
    <r>
      <rPr>
        <sz val="11"/>
        <rFont val="Calibri"/>
      </rPr>
      <t>https://members.wto.org/crnattachments/2025/TBT/ISR/25_09293_00_x.pdf
https://members.wto.org/crnattachments/2025/TBT/ISR/25_09293_01_x.pdf</t>
    </r>
  </si>
  <si>
    <t>Announcement of the opening of the change for public commentsNotice of the Food Service Administration in accordance with Section 3A(c) of the LawProtection of Public Health Law (Food) 5776-2015RIACommission Regulation (EU) 2025/1891 of 17 September 2025 amending Regulation (EU) 2023/915 as regards maximum levels of inorganic arsenic in fish and other seafood</t>
  </si>
  <si>
    <t>THE STANDARDS (TESTING AND DESIGNATION OF LABORATORIES) REGULATIONS, 2025</t>
  </si>
  <si>
    <t>These Regulations shall apply todesignation of laboratories by the Bureau; and testing services offered by the Bureau and its designated laboratories under the Act Act means the Standards Act, Chapter 496 of the laws of Kenya</t>
  </si>
  <si>
    <t>Product and company certification. Conformity assessment (ICS code(s): 03.120.20); Test conditions and procedures in general (ICS code(s): 19.020)</t>
  </si>
  <si>
    <t>03.120.20 - Product and company certification. Conformity assessment; 19.020 - Test conditions and procedures in general</t>
  </si>
  <si>
    <t>Prevention of deceptive practices and consumer protection (TBT); Reducing trade barriers and facilitating trade (TBT)</t>
  </si>
  <si>
    <r>
      <rPr>
        <sz val="11"/>
        <rFont val="Calibri"/>
      </rPr>
      <t>https://members.wto.org/crnattachments/2025/TBT/KEN/25_09260_00_e.pdf</t>
    </r>
  </si>
  <si>
    <t> Standards Act, Chapter 496 of the laws of Kenya</t>
  </si>
  <si>
    <t>Reglamento Técnico TECNOLOGÍA DE LOS ALIMENTOS. PRODUCTOS LÁCTEOS. TÉRMINOS LECHEROS; </t>
  </si>
  <si>
    <t>El objeto de los Reglamentos Técnicos establecen lo siguiente:Reglamento Técnico TECNOLOGÍA DE LOS ALIMENTOS. PRODUCTOS LÁCTEOS. TÉRMINOS LECHEROS; (7 página(s), en español)Este Reglamento Técnico establece las definiciones de la leche y productos lácteos destinados al consumo humano o a la elaboración ulterior.</t>
  </si>
  <si>
    <t>Leche y productos lácteos (Código(s) de la ICS: 67.100)</t>
  </si>
  <si>
    <t>67.100 - Milk and milk products</t>
  </si>
  <si>
    <r>
      <rPr>
        <sz val="11"/>
        <rFont val="Calibri"/>
      </rPr>
      <t>https://members.wto.org/crnattachments/2026/TBT/PAN/26_00038_00_s.pdf</t>
    </r>
  </si>
  <si>
    <t>Legal Inspection Requirements for Secondary Lithium Battery Packs for Road Vehicle Propulsion</t>
  </si>
  <si>
    <t>The purpose of this notification is to provide the final texts of "Legal Inspection Requirements for Secondary Lithium Battery Packs for Road Vehicle Propulsion" and relevant dates of its implementation. The draft texts notified in "G/TBT/N/TPKM/572" were adopted with minor changes.</t>
  </si>
  <si>
    <t>Lithium-ion accumulators (excl. spent) (HS code(s): 850760); Electric accumulators (excl. spent, and lead-acid, nickel-cadmium, nickel-metal hydride and lithium-ion accumulators) (HS code(s): 850780)</t>
  </si>
  <si>
    <t>850760 - Lithium-ion accumulators (excl. spent); 850780 - Electric accumulators (excl. spent, and lead-acid, nickel-cadmium, nickel-metal hydride and lithium-ion accumulators); 850780 - Electric accumulators (excl. spent, and lead-acid, nickel-cadmium, nickel-metal hydride and lithium-ion accumulators); 850760 - Lithium-ion accumulators (excl. spent)</t>
  </si>
  <si>
    <t>29.220 - Galvanic cells and batteries; 29.220 - Galvanic cells and batteries</t>
  </si>
  <si>
    <t>Protection of human health or safety (TBT); Protection of the environment (TBT); Quality requirements (TBT)</t>
  </si>
  <si>
    <r>
      <rPr>
        <sz val="11"/>
        <rFont val="Calibri"/>
      </rPr>
      <t>https://members.wto.org/crnattachments/2026/TBT/TPKM/final_measure/26_00003_00_x.pdf
https://members.wto.org/crnattachments/2026/TBT/TPKM/final_measure/26_00003_00_e.pdf</t>
    </r>
  </si>
  <si>
    <t>Germany</t>
  </si>
  <si>
    <t>Second Law on the Development of the Greenhouse Gas Reduction Quota</t>
  </si>
  <si>
    <t>The national greenhouse gas reduction quota (GHG quota) will be continued and the following measures will be taken to this end:- The mandatory percentage reduction in greenhouse gas emissions from fuels will be continued until 2040 and will gradually increase to 59%. This corresponds to a share of renewable energies in total energy consumption of 62% according to the RED III calculation method.- A general quota for renewable fuels of non-biogenic origin will be introduced across the scope of application of the GHG quota.- The quota for advanced biofuels (from raw materials listed in Annex IX, Part A of Directive (EU) 2018/2001) will be increased and double counting of advanced biofuels will be eliminated.- Renewable fuels will only be eligible for the GHG quota if on-site checks by the competent authority according to Article 17 Paragraph 1 of the Implementing Regulation (EU) 2022/996 are possible. - The crediting of biofuels from palm oil production residues to the GHG quota will be discontinued.Further amendments to the Federal Immissions Control Act (BImSchG) serve to implement Regulation (EU) 2023/2405 (ReFuelEU Aviation). In particular, the authorities responsible for enforcing the regulation in Germany are specified. In addition, sanctions for violations of Regulation (EU) 2023/2405 are laid down in the BImSchG. The scope of the Biofuel Sustainability Regulation (Biokraft-NachV) is extended to include biofuels for aviation, and the scope of the 37th Federal Immissions Control Ordinance (37th BImSchV) is extended to include synthetic aviation fuels and renewable hydrogen for aviation. Further adjustments to the 37th BImSchV are necessary to adopt the amended provisions of Implementing Regulation (EU) 2022/996 regarding the accreditation requirement for certification bodies.</t>
  </si>
  <si>
    <t>KN-Code: 2710 12 41, KN-Code: 2710 12 45; KN-Code: 2710 12 49, KN-Code: 2710 19 43 to 2710 19 48; KN-Code: 2710 19 43 to 2710 19 48; KN-Code: 2710 19 21; KN-Code: 2804 10 00</t>
  </si>
  <si>
    <t>271019 - Medium oils and preparations, of petroleum or bituminous minerals, not containing biodiesel, n.e.s.; 271012 - Light oils and preparations, of petroleum or bituminous minerals which &gt;= 90% by volume "incl. losses" distil at 210°C "ASTM D 86 method" (excl. containing biodiesel); 280410 - Hydrogen</t>
  </si>
  <si>
    <t>Prevention of deceptive practices and consumer protection (TBT); Protection of the environment (TBT)</t>
  </si>
  <si>
    <t>The draft law serves to implement the European legal requirements of Directive (EU) 2024/2413 (RED III), ReFuelEUAviation, which necessitates the expansion of the scope of application of the Biokraft-NachV and the 37th BImSchV, as aviation fuels were not previously covered by the requirements in the regulations, as well as the amended requirements of Implementing Regulation (EU) 2022/996. The requirement of the possibility of on-site checks by the competent authority according to Article 17 Paragraph 1 of the Implementing Regulation (EU) 2022/996 as prerequisite for the eligibility of renewable fuels for the GHG quota is introduced to strengthen fraud prevention as a reaction to several fraud cases involving biofuels during the last years.</t>
  </si>
  <si>
    <r>
      <rPr>
        <sz val="11"/>
        <rFont val="Calibri"/>
      </rPr>
      <t>https://members.wto.org/crnattachments/2025/TBT/DEU/25_09207_00_x.pdf</t>
    </r>
  </si>
  <si>
    <t>Gesetz zum Schutz vor schädlichen Umwelteinwirkungen durch Luftverunreinigungen, Geräusche, Erschütterungen und ähnliche Vorgänge (Bundes-Immissionsschutzgesetz - BImSchG)Sechsunddreißigste Verordnung zur Durchführung des Bundes-Immissionsschutzgesetzes (Verordnung zur Durchführung der Regelungen der Biokraftstoffquote) (36. BImSchV)Verordnung zur Neufassung der Siebenunddreißigsten Verordnung zur Durchführung des Bundes-Immissionsschutzgesetzes (Verordnung zur Anrechnung von strombasierten Kraftstoffen und mitverarbeiteten biogenen Ölen auf die Treibhausgasquote) (37. BImSchV)Achtunddreißigste Verordnung zur Durchführung des Bundes-Immissionsschutzgesetzes (Verordnung zur Festlegung weiterer Bestimmungen zur Treibhausgasminderung bei Kraftstoffen - 38. BImSchV)Verordnung über Anforderungen an eine nachhaltige Herstellung von Biokraftstoffen (Biokraftstoff-Nachhaltigkeitsverordnung - Biokraft-NachV)</t>
  </si>
  <si>
    <t>Japan will amend the Ordinance for Enforcement of the Radio Act, etc. to establish technical standards of the 920 MHz band spatial transmission wireless power transfer system for the outdoor use and for specified low-power radio stations.</t>
  </si>
  <si>
    <t>920 MHz band spatial transmission wireless power transfer system</t>
  </si>
  <si>
    <t>As the 920 MHz band spatial transmission wireless power transfer system becomes more widespread, there is a growing need to improve installation flexibility and expand its range of applications. Therefore, Japan will establish technical standards that enable outdoor use and allow operation as a specified low-power radio station with output limitations.</t>
  </si>
  <si>
    <r>
      <rPr>
        <sz val="11"/>
        <rFont val="Calibri"/>
      </rPr>
      <t>https://members.wto.org/crnattachments/2025/TBT/JPN/25_09244_00_e.pdf</t>
    </r>
  </si>
  <si>
    <t>Russian Federation</t>
  </si>
  <si>
    <t>Draft Decision of the Council of the Eurasian Economic Commission on Amendments to the Common Quarantine Phytosanitary Requirements for Regulated Products and Pests at the Customs Border and in the Customs Territory of the Eurasian Economic Union</t>
  </si>
  <si>
    <t>The draft amends the Common Quarantine Phytosanitary Requirements for Regulated Products and Pests at the Customs Border and in the Customs Territory of the EAEU with requirements for certain types of regulated products, including for new items subject to phytisanitary requirements, with regard to the causal agent of potato brown rot (Ralstonia solanacearum (Smith) Yabuuchi et al.). It also establishes requirements for fresh or dried grapes to ensure the absence of Pseudococcus comstocki (Kuwana).</t>
  </si>
  <si>
    <t>Plants: olive (Olea europaea) seedlings, white mulberry (Morus alba) seedlings, strawberry (Fragaria spp.) seedlings, blueberry and bilberry (Vaccinium spp.) seedlings, bougainvillea (Bougainvillea sp.) plants, roselle (Hibiscus sabdariffa) plants, hibiscus (Hibiscus sp.) plants, chrysanthemum (Chrysanthemum) plants; plants of banana (Musa), plants of ensete (Ensete ventricosum), plants of fig (Ficus carica), plants of clove (Syzygium aromaticum), plants of guava (Psidium guajava), Java apple (Syzygium samarangense) plants, heliconia (Heliconia) plants, bird of paradise (Strelitzia reginae) plants, sugar apple (Annona squamosa) plants, pandanus (Pandanus sp.) plantsFresh or chilled vegetables and fruits: tomatoes (Lycopersicon), fresh or chilled; peppers, fresh or chilled; eggplants (aubergines), fresh or chilled; ginger, neither crushed nor ground, fresh; bananas, including plantains, fresh; grapes, fresh or dried(HS code(s): of 0602; 0702; 070930; 070960; 0803; 0806; 091011)</t>
  </si>
  <si>
    <t>0602 - Live plants incl. their roots, cuttings and slips; mushroom spawn (excl. bulbs, tubers, tuberous roots, corms, crowns and rhizomes, and chicory plants and roots); 0702 - Tomatoes, fresh or chilled.; 070960 - Fresh or chilled fruits of the genus Capsicum or Pimenta; 070930 - Fresh or chilled aubergines "eggplants"; 091011 - Ginger, neither crushed nor ground; 0803 - Bananas, incl. plantains, fresh or dried; 0806 - Grapes, fresh or dried</t>
  </si>
  <si>
    <t>Plant protection (SPS)</t>
  </si>
  <si>
    <t>Plant diseases; Plant health</t>
  </si>
  <si>
    <r>
      <rPr>
        <sz val="11"/>
        <rFont val="Calibri"/>
      </rPr>
      <t>https://members.wto.org/crnattachments/2025/SPS/RUS/25_09252_00_x.pdf
https://members.wto.org/crnattachments/2025/SPS/RUS/25_09252_01_x.pdf
https://regulation.eaeunion.org/orv/3303/</t>
    </r>
  </si>
  <si>
    <t>Legal Inspection Requirements for Secondary Lithium Cell Blocks, Battery Packs (Modules), Battery Systems for battery energy storage systems (BESS) use</t>
  </si>
  <si>
    <t>The purpose of this notification is to provide the final texts of "Legal Inspection Requirements for Secondary Lithium Cell Blocks, Battery Packs (Modules), Battery Systems for battery energy storage systems (BESS) use" and relevant dates of its implementation. The draft texts notified in "G/TBT/N/TPKM/566" were adopted without changes.</t>
  </si>
  <si>
    <r>
      <rPr>
        <sz val="11"/>
        <rFont val="Calibri"/>
      </rPr>
      <t>https://members.wto.org/crnattachments/2026/TBT/TPKM/final_measure/26_00002_00_x.pdf
https://members.wto.org/crnattachments/2026/TBT/TPKM/final_measure/26_00002_00_e.pdf</t>
    </r>
  </si>
  <si>
    <t>The draft of the Egyptian Standard ES 355-1 for “Honey and method of Analysis - part 1: Honey”</t>
  </si>
  <si>
    <t>Products covered (ICS 67.180.10) Sugar and sugar products.This addendum concerns the notification of the draft of the Egyptian Standard ES 355-1 for “Honey and method of Analysis - part 1: Honey” (13 page(s), in Arabic).It should be noted that the Ministerial Decree No. 130 /2005 (11 pages, in Arabic) which was formerly notified in G/TBT/N/EGY/1 dated 14 December 2005, mandated among others the earlier version of this Egyptian Standard.Worth mentioning is that this draft standard is technically identical with modification with Codex Standard CXS 12-1981 adopted in 1981, revised in 1987, 2001, amended in 2019, 2022.Producers and importers are kept informed of any amendments in the Egyptian standard through the publication of administrative orders in the official gazette.Proposed date of adoption: To be determinedProposed date of entry into force: To be determined Agency or authority designated to handle comments and text available from:National Enquiry Point Egyptian Organization for Standardization and Quality 16 Tadreeb El-Modarrebeen St., Ameriya, Cairo – EgyptE-mail: eos@eos.org.egeos.tbt@eos.org.egWebsite: http://www.eos.org.egTel : + (202) 22845528Fax : + (202) 22845504</t>
  </si>
  <si>
    <t>Food products</t>
  </si>
  <si>
    <t>1702 - Other sugars, incl. chemically pure lactose, maltose, glucose and fructose, in solid form; sugar syrups not containing added flavouring or colouring matter; artificial honey, whether or not mixed with natural honey; caramel; 040900 - Natural honey</t>
  </si>
  <si>
    <t>67.180.10 - Sugar and sugar products</t>
  </si>
  <si>
    <t>Food standards; Food standards</t>
  </si>
  <si>
    <t>Reglamento Técnico TECNOLOGÍA DE LOS ALIMENTOS. PRODUCTOS LÁCTEOS. LECHE EVAPORADA. ESPECIFICACIONES; </t>
  </si>
  <si>
    <t>El objeto de los Reglamentos Técnicos establecen lo siguiente:Reglamento Técnico TECNOLOGÍA DE LOS ALIMENTOS. PRODUCTOS LÁCTEOS. LECHE EVAPORADA. ESPECIFICACIONES; (8 página(s), en español)Este Reglamento Técnico define las características que debe reunir la leche evaporada o concentrada sometida a un tratamiento térmico adecuado que asegura su conservación en envases herméticos, que se ajustan a las definiciones de la Sección 4 de este Reglamento Técnico. </t>
  </si>
  <si>
    <r>
      <rPr>
        <sz val="11"/>
        <rFont val="Calibri"/>
      </rPr>
      <t>https://members.wto.org/crnattachments/2026/TBT/PAN/26_00041_00_s.pdf</t>
    </r>
  </si>
  <si>
    <t>Requirements on Minimum Energy Performance Standard and Inspection of Fishing-Vessel Engines</t>
  </si>
  <si>
    <t>The purpose of this notification is to provide the final texts of "Requirements on Minimum Energy Performance Standard and Inspection of Fishing-Vessel Engines'' and relevant dates of its implementation. The draft texts notified in “G/TBT/N/TPKM/576” were adopted without changes.</t>
  </si>
  <si>
    <t>- Generating sets with compression-ignition internal combustion piston engines (diesel or semi-diesel engines): (HS code(s): 85021); Fishing vessels; factory ships and other vessels for processing or preserving fishery products. (HS code(s): 8902)</t>
  </si>
  <si>
    <t>8902 - Fishing vessels; factory ships and other vessels for processing or preserving fishery products.; 85021 - - Generating sets with compression-ignition internal combustion piston engines (diesel or semi-diesel engines):; 85021 - - Generating sets with compression-ignition internal combustion piston engines (diesel or semi-diesel engines):; 8902 - Fishing vessels; factory ships and other vessels for processing or preserving fishery products.</t>
  </si>
  <si>
    <t>47.020.20 - Marine engines and propulsion systems; 47.020.20 - Marine engines and propulsion systems; 47.040 - Seagoing vessels; 47.040 - Seagoing vessels</t>
  </si>
  <si>
    <t>Protection of the environment (TBT); Other (TBT)</t>
  </si>
  <si>
    <t>Energy conservation</t>
  </si>
  <si>
    <r>
      <rPr>
        <sz val="11"/>
        <rFont val="Calibri"/>
      </rPr>
      <t>https://members.wto.org/crnattachments/2026/TBT/TPKM/final_measure/26_00016_00_e.pdf
https://members.wto.org/crnattachments/2026/TBT/TPKM/final_measure/26_00016_00_x.pdf</t>
    </r>
  </si>
  <si>
    <t>China</t>
  </si>
  <si>
    <t>Implementation Rules CNCA-C13-01 of the Compulsory Certification for Safety Glazing Material of the P.R.C.</t>
  </si>
  <si>
    <t>This document specifies the scope of application, certification standards, certification modes, certification unit division, certification application, certification implementation, post-certification supervision, certification certificates, certification marks, fees, certification responsibilities for compulsory product certification of safety glazing material._x000D_
This document applies to the implementation of the compulsory product certification for safety glazing material.</t>
  </si>
  <si>
    <t>Safety glazing material (HS code(s): 7007; 7008); (ICS code(s): 43.040.60; 81.040.20)</t>
  </si>
  <si>
    <t>7008 - Multiple-walled insulating units of glass.; 7007 - Safety glass, toughened "tempered", laminated safety glass (excl. multiple-walled insulating units of glass, glasses for spectacles and clock or watch glasses)</t>
  </si>
  <si>
    <t>43.040.60 - Bodies and body components; 81.040.20 - Glass in building</t>
  </si>
  <si>
    <r>
      <rPr>
        <sz val="11"/>
        <rFont val="Calibri"/>
      </rPr>
      <t>https://members.wto.org/crnattachments/2026/TBT/CHN/26_00043_00_x.pdf</t>
    </r>
  </si>
  <si>
    <t>Reglamento Técnico TECNOLOGÍA DE LOS ALIMENTOS. PRODUCTOS LÁCTEOS. LECHE PASTEURIZADA Y LECHE ULTRAPASTEURIZADA (UHT). ESPECIFICACIONES; </t>
  </si>
  <si>
    <t>El objeto de los Reglamentos Técnicos establecen lo siguiente:Reglamento Técnico TECNOLOGÍA DE LOS ALIMENTOS. PRODUCTOS LÁCTEOS. LECHE PASTEURIZADA Y LECHE ULTRAPASTEURIZADA (UHT). ESPECIFICACIONES; (10 página(s), en español)Este Reglamento Técnico tiene como objeto establecer las especificaciones técnicas que deben cumplir la leche pasteurizada y ultra pasteurizada (UHT) y prohibir el expendio de leche adulterada para consumo humano. </t>
  </si>
  <si>
    <r>
      <rPr>
        <sz val="11"/>
        <rFont val="Calibri"/>
      </rPr>
      <t>https://members.wto.org/crnattachments/2026/TBT/PAN/26_00040_00_s.pdf</t>
    </r>
  </si>
  <si>
    <t>FAO y OMS. 1995. Norma general para los aditivos alimentarios. Norma del Codex Alimentarius, n.º CXS 192-1995. Comisión del Codex Alimentarius. Roma.FAO y OMS. 1995. Norma general para los contaminantes y las toxinas presentes en los alimentos y piensos. Norma del Codex Alimentarius, n.º CXS 193-1995. Comisión del Codex Alimentarius. Roma.FAO y OMS.1969. Principios generales de higiene de los alimentos. Código de prácticas del Codex Alimentarius, n.º CXC 1-1969. Comisión del Codex Alimentarius. Roma.FAO y OMS.2004. Código de prácticas de higiene parala leche y los productos lácteos. Código de prácticas del Codex Alimentarius, n.º CXC 57-2004. Comisión del Codex Alimentarius. Roma.FAO y OMS. 1997. Principios y directrices para el establecimiento y la aplicación de criterios microbiológicos relativos a los alimentos. Directrices del Codex Alimentarius, n.º CXG 21-1997. Comisión del Codex Alimentarius. Roma.FAO y OMS. 1985. Norma general para el etiquetado de los alimentos preenvasados. Norma del Codex Alimentarius, n.º CXS 1-1985. Comisión del Codex Alimentarius. Roma.FAO y OMS. 1999. Norma generalpara el uso de términos lecheros. Norma del Codex Alimentarius, n.º CXS 206- 1999. Comisión del Codex Alimentarius. Roma.FAO y OMS. 2021. Norma generalpara el etiquetado de envases de alimentos no destinados a la ventaal por menor.Norma del CodexAlimentarius, n.º CXS 346-2021. Comisión del Codex Alimentarius. Roma.FAO y OMS. 1999. Métodos de análisis y de muestreo recomendados. Norma del Codex Alimentarius, n.º CXS 234- 1999. Comisión del Codex Alimentarius. Roma.FAO Y OMS. 1978. Norma General para el Queso. Norma del Codex Alimentarius n.° CXS 283 – 1978. Comisión del Codex Alimentarius. Roma.</t>
  </si>
  <si>
    <t>DARS 1035:2025,Sterilized milk - Specification, First edition </t>
  </si>
  <si>
    <t>This draft African Standard specifies requirements, sampling and test methods for sterilized milk intended for direct human consumption or further processing.Note: This Draft Tanzania Standard was also notified under SPS committee.</t>
  </si>
  <si>
    <r>
      <rPr>
        <sz val="11"/>
        <rFont val="Calibri"/>
      </rPr>
      <t>https://members.wto.org/crnattachments/2025/TBT/TZA/25_09250_00_e.pdf</t>
    </r>
  </si>
  <si>
    <t>AOAC 947.05-1947, Acidity of milk. Titrimetric methodARS 53, General Principles of Food Hygiene – Code of practiceARS 56, Pre-packaged Foods – LabellingARS 1036, Code of Hygienic Practice for Milk and Milk ProductsARS 1033, Pasteurized milk — SpecificationARS 1034, Dairy industry — Glossary of termsARS 1041, Raw Milk — SpecificationCXS 206, General Standard for the Use of Dairy TermsCXS 234, Recommended methods analysis and samplingCXS 212, Codex Standard for SugarsCXS 193, General Standard for Contaminants and Toxins in Food and FeedCXS 346, General Standard for the labelling of non-retail containers of foodsCAC/RCP 57, Code of hygienic practice for milk and milk productsISO 14501, Milk and milk powder — Determination of aflatoxin M1 content — Clean-up by immunoaffinity chromatography and determination by high-performance liquid chromatographyISO 2446, Milk — Determination of fat contentISO 5764, Milk — Determination of freezing point — Thermistor cryoscope method (Reference method)ISO 6731, Milk, cream and evaporated milk — Determination of total solids content (Reference method)ISO 707, Milk and milk products — Guidance on samplingISO 8968-4, Milk and milk products — Determination of nitrogen content — Part 4: Determination of protein and non-protein nitrogen content and true protein content calculation (Reference method)ISO 23318, Milk, dried milk products and cream — Determination of fat content — Gravimetric method</t>
  </si>
  <si>
    <t>Ecuador</t>
  </si>
  <si>
    <t>Reforma Parcial a la Normativa técnica sanitaria para la obtención del certificado de la notificación sanitaria e inscripción de plantas procesadoras certificadas en buenas prácticas de manufactura de alimentos para regímenes especiales, establecimientos de distribución, comercialización y transporte (Partial amendment to the Sanitary Technical Regulation on the issuance of certificates of sanitary notification and registration for processing plants certified in good manufacturing practices for foods for special dietary uses, and establishments engaged in distribution, marketing and transportation activities)</t>
  </si>
  <si>
    <t>The Republic of Ecuador hereby advises that the National Agency for Health Surveillance, Regulation and Control (ARCSA - Doctor Leopoldo Izquieta Pérez), is in the process of issuing the draft partial amendment to the Sanitary Technical Regulation on the issuance of certificates of sanitary notification and registration for processing plants certified in good manufacturing practices for foods for special dietary uses, and establishments engaged in distribution, marketing and transportation activities.Contact details of agency or authority designated to handle comments regarding the notification: Agency:Ministerio de Producción, Comercio Exterior, Inversiones y Pesca, MPCEIP (Ministry of Production, Foreign Trade, Investment and Fisheries)Subsecretaría de la Calidad (Under-Secretariat for Quality)Primary enquiry point:Cristian Eduardo Yépez JaramilloPlataforma Gubernamental de Gestión FinancieraAv. Amazonas entre Unión Nacional de Periodistas y Alfonso PereiraPiso 8Bloque amarilloQuito EC170522Tel.: (+593 2) 3948760, Ext. 2254/2252Email: puntocontacto-otcecu@produccion.gob.ec; puntocontactoecu@gmail.com; cyepez@produccion.gob.ecWebsite: http://www.produccion.gob.ec__________</t>
  </si>
  <si>
    <t>La presente normativa técnica sanitaria aplica a todas las personas naturales o jurídicas, nacionales o extranjeras que se relacionen o intervengan en los procesos de fabricación, producción, elaboración, preparación, envasado, empacado, maquila, transporte, almacenamiento y comercialización en territorio ecuatoriano, de alimentos procesados para consumo humano, así como a los establecimientos de alimentación colectiva.</t>
  </si>
  <si>
    <t>67.020 - Processes in the food industry</t>
  </si>
  <si>
    <t>Consumer information, labelling (TBT); Prevention of deceptive practices and consumer protection (TBT); Protection of human health or safety (TBT); Protection of the environment (TBT)</t>
  </si>
  <si>
    <r>
      <rPr>
        <sz val="11"/>
        <rFont val="Calibri"/>
      </rPr>
      <t xml:space="preserve">https://members.wto.org/crnattachments/2025/TBT/ECU/modification/25_09272_00_s.pdf
El proyecto normativo contempla el cumplimiento de las Normas Técnicas Ecuatorianas NTE INEN vigentes o de los documentos que las sustituyan
 y prevé la ampliación de los plazos para el pago de las órdenes y para la revisión documental
 así como la precisión en la determinación de la categoría del establecimiento dentro del formulario de inscripción.
</t>
    </r>
  </si>
  <si>
    <t>Draft - Updates the phytosanitary requirements for the importation of fresh cherimoya fruit (Annona cherimola) produced in Chile</t>
  </si>
  <si>
    <t>Draft Ordinance aiming to update the phytosanitary requirements for the importation into Brazil of fresh cherimoya fruit (Annona cherimola) produced in Chile.</t>
  </si>
  <si>
    <t>Cherimoya (Annona cherimola</t>
  </si>
  <si>
    <t>081090 - Fresh tamarinds, cashew apples, jackfruit, lychees, sapodillo plums, passion fruit, carambola, pitahaya and other edible fruit (excl. nuts, bananas, dates, figs, pineapples, avocados, guavas, mangoes, mangosteens, papaws "papayas", citrus fruit, grapes, melons, apples, pears quinces, apricots, cherries, peaches, plums, sloes, strawberries, raspberries, mulberries, blackberries, loganberries, cranberries, fruits of the genus Vaccinium, kiwifruit, durians, persimmons, black-, white- and redcurrants and gooseberries)</t>
  </si>
  <si>
    <t>Plant diseases; Plant health; Territory protection</t>
  </si>
  <si>
    <t>Chile</t>
  </si>
  <si>
    <r>
      <rPr>
        <sz val="11"/>
        <rFont val="Calibri"/>
      </rPr>
      <t>https://members.wto.org/crnattachments/2025/SPS/BRA/25_09267_00_s.pdf</t>
    </r>
  </si>
  <si>
    <t>Resolución No. 34883 de 2025 "Por la cual se suspende temporalmente la emisión de documentos zoosanitarios de importación (DZI) para productos y subproductos de origen porcino procedentes de la República Federal de Alemania ante la presencia del virus de la Peste Porcina Africana (PPA) en animales silvestres y se dictan otras disposiciones" (Resolution No. 34883, of 2025, temporarily suspending the issuance of animal health import documents (DZI) for products and by-products of swine coming from the Federal Republic of Germany, due to the presence of the African swine fever (ASF) virus in wild animals, and issuing other provisions)</t>
  </si>
  <si>
    <t>Resolution No. 34883 of 2025 temporarily suspends the issuance of animal health import documents (DZI) for products and by-products of swine coming from Germany that do not comply with the provisions of Section 15, Chapter 15.1, Article 15.1.2 of the WOAH Terrestrial Animal Health Code, and with the conditions established under Resolution No. 1183 of the Andean Community for the various products.</t>
  </si>
  <si>
    <t>0203 - Meat of swine, fresh, chilled or frozen; 0206 - Edible offal of bovine animals, swine, sheep, goats, horses, asses, mules or hinnies, fresh, chilled or frozen; 02101 - - Meat of swine:; 16024 - - Of swine:; 410330 - Raw hides and skins of swine, fresh, or salted, dried, limed, pickled or otherwise preserved, whether or not dehaired or split (excl. tanned, parchment-dressed or further prepared); 41063 - - Of swine:; 411320 - Leather further prepared after tanning or crusting "incl. parchment-dressed leather", of pigs, without hair on, whether or not split (excl. chamois leather, patent leather and patent laminated leather, and metallised leather)</t>
  </si>
  <si>
    <r>
      <rPr>
        <sz val="11"/>
        <rFont val="Calibri"/>
      </rPr>
      <t>https://members.wto.org/crnattachments/2026/SPS/COL/26_00014_00_s.pdf
https://www.ica.gov.co/getattachment/bff2cbbc-bb5c-48cd-986f-432a04a67872/2025R00034883.aspx</t>
    </r>
  </si>
  <si>
    <t>Requirements for the declaration management of overseas enterprises of imported agricultural products</t>
  </si>
  <si>
    <t>The list of agricultural products that require official recommendation and registration from abroad has been clarified. Based on the quarantine risk assessment results of import agricultural products, and in line with international practices, a list of import agricultural products that require official recommendation for registration and filing has been determined, and the public inquiry methods have been clarified to facilitate enterprises' inquiries filings;The channels for querying information of overseas enterprises have been clarified. The official website will uniformly publish the information of enterprises that have been registered, clearly stating the query methods, to facilitate the query and use by enterprises;The requirements for overseas enterprises' declarations have been clarified. The declaration requirements for overseas enterprises regarding imported agricultural products have been standardized, and this will guide enterprises to make standardized declarations.</t>
  </si>
  <si>
    <t>Animals, plants and their products</t>
  </si>
  <si>
    <t>Animal health (SPS); Plant protection (SPS); Protect territory from other damage from pests (SPS)</t>
  </si>
  <si>
    <t>Animal diseases; Animal health; Plant diseases; Plant health; Territory protection</t>
  </si>
  <si>
    <r>
      <rPr>
        <sz val="11"/>
        <rFont val="Calibri"/>
      </rPr>
      <t>https://members.wto.org/crnattachments/2025/SPS/CHN/25_09077_00_x.pdf</t>
    </r>
  </si>
  <si>
    <t>Ukraine</t>
  </si>
  <si>
    <t>Draft Order of the Ministry of Health of Ukraine "On Approval of the Requirements Restricting the Use of Certain Epoxy Derivatives in Materials and Articles Intended to Come into Contact with Food"</t>
  </si>
  <si>
    <t>The draft Order provides to establish requirements restricting the use of certain epoxy derivatives in materials and articles intended to come into contact with food and to implement Commission Regulation (EC) No 1895/2005 of 18 November 2005 on the restriction of use of certain epoxy derivatives in materials and articles intended to come into contact with food.The Requirements apply to materials and articles, including active and intelligent food contact materials and articles, which are manufactured with or contain one or more of the following substances:2,2-bis(4-hydroxyphenyl)propane bis(2,3-epoxypropyl) ether (hereinafter - BADGE), CAS No 001675-54-3, and some of its derivatives;bis(hydroxyphenyl)methane bis(2,3-epoxypropyl) ethers (hereinafter - BFDGE), CAS No 039817-09-9;other novolac glycidyl ethers (hereinafter - NOGE).The implementation of this Order will contribute to the protection of public health by preventing the potential harmful effects of certain epoxy resins that may be present in materials and articles intended to come into contact with food.It is also notified under the SPS Agreement.</t>
  </si>
  <si>
    <t>Materials and articles intended to come into contact with food</t>
  </si>
  <si>
    <t>67.250 - Materials and articles in contact with foodstuffs; 71.100 - Products of the chemical industry</t>
  </si>
  <si>
    <r>
      <rPr>
        <sz val="11"/>
        <rFont val="Calibri"/>
      </rPr>
      <t>https://members.wto.org/crnattachments/2025/TBT/UKR/25_09204_00_x.pdf
https://members.wto.org/crnattachments/2025/TBT/UKR/25_09204_01_x.pdf
https://moz.gov.ua/uk/povidomlennya-pro-oprilyudnennya-proyektu-nakazu-ministerstva-ohoroni-zdorov-ya-ukrayini-pro-zatverdzhennya-vimog-shodo-obmezhennya-zastosuvannya-deyakih-epoksidnih-pohidnih-u-materialah-i-predmetah-priznachenih-dlya-kontaktu-z-harchovimi-produktami</t>
    </r>
  </si>
  <si>
    <t>Laws of Ukraine "On Materials and Articles Intended to Come into Contact with Food" (notified in document G/TBT/N/UKR/165/Rev.1/Add.1), "On Basic Principles and Requirements for Safety and Quality of Food Products";Commission Regulation (EC) No 1895/2005 of 18 November 2005 on the restriction of use of certain epoxy derivatives in materials and articles intended to come into contact with food(available in English)</t>
  </si>
  <si>
    <t>Saudi Arabia, Kingdom of</t>
  </si>
  <si>
    <t>Notice of Administration Order of Saudi Food and Drug Authority Ref. No. 28177 dated 24 December 2025 entitled “Temporary ban on importation of poultry meat, eggs and their products originating from Łódzkie in Poland”</t>
  </si>
  <si>
    <t>Following the WOAH report dated 19 December 2025, a Highly pathogenic avian influenza (HPAI) virus outbreak has occurred in Łódzkie in Poland. In compliance with the World Organisation for Animal Health (WOAH), Terrestrial Animal Health Code Chapter 10.4, it is deemed necessary for the Kingdom of Saudi Arabia to prevent the entry of the HPAI virus into the country. Therefore, the import of poultry meat, eggs and their products from Łódzkie in Poland to the Kingdom of Saudi Arabia is temporarily suspended (with the exception of processed poultry meat and egg products exposed to either heat or other treatments that ensure deactivation of the HPAI virus, as long as it conforms with the approved health requirements, and standards, with a health certificate issued by the official bodies in Poland prove that the product is free from the virus).</t>
  </si>
  <si>
    <t>Poultry meat, eggs and their products</t>
  </si>
  <si>
    <t>0207 - Meat and edible offal of fowls of the species Gallus domesticus, ducks, geese, turkeys and guinea fowls, fresh, chilled or frozen; 0407 - Birds' eggs, in shell, fresh, preserved or cooked</t>
  </si>
  <si>
    <t>Food safety (SPS); Animal health (SPS)</t>
  </si>
  <si>
    <t>Animal health; Animal diseases; Avian Influenza; Food safety; Human health; Pest- or Disease- free Regions / Regionalization</t>
  </si>
  <si>
    <t>Poland</t>
  </si>
  <si>
    <r>
      <rPr>
        <sz val="11"/>
        <rFont val="Calibri"/>
      </rPr>
      <t>https://members.wto.org/crnattachments/2025/SPS/SAU/25_09236_00_x.pdf</t>
    </r>
  </si>
  <si>
    <t>Kuwait, the State of</t>
  </si>
  <si>
    <t>Ministerial Decision number 2166 for 2025 (Mexico)</t>
  </si>
  <si>
    <t>Decision to ban poultry meat (fresh, chilled, frozen and processed) of all types from Mexico due to an outbreak of highly pathogenic avian influenza.</t>
  </si>
  <si>
    <t>Meat and edible offal of the poultry of heading 01.05, fresh, chilled or frozen (HS code(s): 0207); Meat, meat products and other animal produce (ICS code(s): 67.120)</t>
  </si>
  <si>
    <t>0207 - Meat and edible offal of fowls of the species Gallus domesticus, ducks, geese, turkeys and guinea fowls, fresh, chilled or frozen; 0105 - Live poultry, "fowls of the species Gallus domesticus, ducks, geese, turkeys and guinea fowls"</t>
  </si>
  <si>
    <t>67.120.20 - Poultry and eggs</t>
  </si>
  <si>
    <t>Food safety (SPS); Animal health (SPS); Protect humans from animal/plant pest or disease (SPS)</t>
  </si>
  <si>
    <t>Animal diseases; Food safety; Animal health; Human health; Avian Influenza</t>
  </si>
  <si>
    <t>Mexico</t>
  </si>
  <si>
    <r>
      <rPr>
        <sz val="11"/>
        <rFont val="Calibri"/>
      </rPr>
      <t>https://members.wto.org/crnattachments/2025/SPS/KWT/25_09232_00_x.pdf</t>
    </r>
  </si>
  <si>
    <t>NCh176/1:2019 Madera - Parte 1: Determinación del contenido de humedad</t>
  </si>
  <si>
    <t>1.1. The notified Standard establishes the following methods for directly determining the moisture content of wood: the oven-drying method and the distillation method. The method for determining the moisture content of wood using a wood moisture meter is described in Chilean Standard (NCh) No. 2827. 1.2 The Standard includes, for information purposes, the determination of moisture content using a microwave oven (see Annex B). 1.3 The Standard applies to sawn wood and laminated wood. It does not apply to wood panels.</t>
  </si>
  <si>
    <t>Maderas aserradas y maderas laminadas</t>
  </si>
  <si>
    <t>79 - WOOD TECHNOLOGY; 79.020 - Wood technology processes</t>
  </si>
  <si>
    <r>
      <rPr>
        <sz val="11"/>
        <rFont val="Calibri"/>
      </rPr>
      <t xml:space="preserve">
</t>
    </r>
  </si>
  <si>
    <t>Decreto Supremo N°47 de 1992 (Ordenanza General de Urbanismo y Construcciones)</t>
  </si>
  <si>
    <t>Notice of Administration Order of the Saudi Food and Drug Authority Ref. No. 28634/1 dated 28 December 2025 entitled “Temporary ban on importation of poultry meat, eggs, and their products originating from Małopolskie in Poland”</t>
  </si>
  <si>
    <t>Following the WOAH report dated 23 December 2025, a Newcastle virus outbreak has occurred in Małopolskie in Poland. In compliance with the World Organisation for Animal Health (WOAH), Terrestrial Animal Health Code Chapter 10.9, it is deemed necessary for the Kingdom of Saudi Arabia to prevent the entry of the Newcastle virus into the country. Therefore, the import of poultry meat, eggs and their products from Małopolskie in Poland to the Kingdom of Saudi Arabia is temporarily suspended (except for processed poultry meat and egg products exposed to either heat or other treatments that ensure deactivation of the Newcastle virus, as long as it conforms with the approved health requirements, and standards, with a health certificate issued by the official bodies in Poland prove that the product is free from the virus).</t>
  </si>
  <si>
    <t>Poultry meat, eggs, and their products</t>
  </si>
  <si>
    <t>02 - MEAT AND EDIBLE MEAT OFFAL; 04 - DAIRY PRODUCE; BIRDS' EGGS; NATURAL HONEY; EDIBLE PRODUCTS OF ANIMAL ORIGIN, NOT ELSEWHERE SPECIFIED OR INCLUDED; 0207 - Meat and edible offal of fowls of the species Gallus domesticus, ducks, geese, turkeys and guinea fowls, fresh, chilled or frozen; 0407 - Birds' eggs, in shell, fresh, preserved or cooked</t>
  </si>
  <si>
    <t>Animal health; Animal diseases; Food safety; Human health; Newcastle Disease; Pest- or Disease- free Regions / Regionalization</t>
  </si>
  <si>
    <r>
      <rPr>
        <sz val="11"/>
        <rFont val="Calibri"/>
      </rPr>
      <t>https://members.wto.org/crnattachments/2025/SPS/SAU/25_09261_00_x.pdf</t>
    </r>
  </si>
  <si>
    <t>United States of America</t>
  </si>
  <si>
    <t>Space Bureau Seeks To Refresh the Record on Proposed Rules To Permit the Use of Additional Frequency Bands for NGSO Satellites To Communicate With Earth Stations in Motion</t>
  </si>
  <si>
    <t xml:space="preserve">In this document, the Space Bureau seeks to refresh the record on proposed rules to permit the use of additional frequency bands for non-geostationary orbit (“NGSO”) Fixed Satellite Service (“FSS”) satellites to communicate with Earth Stations in Motion (“ESIMs”).90 Federal Register (FR) 59783, 22 December 2025; Title 47 Code of Federal Regulations (CFR) Part 25https://www.govinfo.gov/content/pkg/FR-2025-12-22/html/2025-23638.htmhttps://www.govinfo.gov/content/pkg/FR-2025-12-22/pdf/2025-23638.pdfThis extension of the comment period to the proposed rule is identified by IB Docket Nos. 17-95 and 18-315. A document released 10 December 2025 is available for public inspection online at https://docs.fcc.gov/​public/​attachments/​DA-25-1045A1.pdf. The document adopted on 13 May 2020 and released on 14 May 2020 is available at https://docs.fcc.gov/public/attachments/FCC-20-66A1.pdf.  Documents are also accessible from the FCC's Electronic Document Management System (EDOCS) by searching the Docket Numbers._x000D_
Comments are due on or before 21 January 2026; reply comments are due on or before 4pm Eastern Time 5 February 2026. WTO Members and their stakeholders are asked to submit comments to the USA TBT Enquiry Point by or before 4pm Eastern Time on 5 February 2026. Comments received from WTO Members and their stakeholders will be shared with FCC and will also be submitted to the FCC's Electronic Comment Filing System (ECFS) if received within the comment period. Comments (filings) accessible at https://www.fcc.gov/ecfs/search/search-filings/results?q=(proceedings.name:(%2217-95%22%20OR%20%2218-315%22))_x000D_
</t>
  </si>
  <si>
    <t>Earth stations in motion (EISMs)</t>
  </si>
  <si>
    <t>8802 - Powered aircraft "e.g. helicopters and aeroplanes"; spacecraft, incl. satellites, and suborbital and spacecraft launch vehicles; 8802 - Powered aircraft "e.g. helicopters and aeroplanes"; spacecraft, incl. satellites, and suborbital and spacecraft launch vehicles</t>
  </si>
  <si>
    <t>33.030 - Telecommunication services. Applications; 33.030 - Telecommunication services. Applications; 33.040 - Telecommunication systems; 33.040 - Telecommunication systems; 33.070 - Mobile services; 33.070 - Mobile services</t>
  </si>
  <si>
    <t>Prevention of deceptive practices and consumer protection (TBT); Cost saving and productivity enhancement (TBT)</t>
  </si>
  <si>
    <t>Public Health Protection (Food) Notice (Application of Changes to the Annex to the European Union Directives) (Commission Regulation (EU) No 10/2011 of 14 January 2011 on plastic materials and articles intended to come into contact with food), 5785 – 2025</t>
  </si>
  <si>
    <t>The amendment to the Public Health Protection (Food) Notice (Application of Changes to the Annex to the European Union Directives) (Commission Regulation (EU) No 10/2011 of 14 January 2011 on plastic materials and articles intended to come into contact with food), which deals with plastic materials and articles intended to come into contact with food. The amendment was published in Israel's Official Gazette, section of Government Notice no 12126 on 16 December 2025._x000D_
It adopts and amends several changes to the Commission Regulation (EU) No 10/2011, in accordance with changes implemented in Europe.</t>
  </si>
  <si>
    <t>Food, except for raw meat, raw milk, honey, and fresh eggs in their shells (ICS code(s): 67.040; 67.050)</t>
  </si>
  <si>
    <t>67.040 - Food products in general; 67.040 - Food products in general; 67.050 - General methods of tests and analysis for food products; 67.050 - General methods of tests and analysis for food products; 67.220.20 - Food additives; 67.250 - Materials and articles in contact with foodstuffs; 67.250 - Materials and articles in contact with foodstuffs</t>
  </si>
  <si>
    <t>Food standards; Food standards; Food standards</t>
  </si>
  <si>
    <r>
      <rPr>
        <sz val="11"/>
        <rFont val="Calibri"/>
      </rPr>
      <t>https://members.wto.org/crnattachments/2025/TBT/ISR/final_measure/25_09217_00_x.pdf</t>
    </r>
  </si>
  <si>
    <t>NCh723:2019 Maderas - Hojas de puertas lisas de madera - Métodos de ensayo </t>
  </si>
  <si>
    <t>1.1. The notified Standard establishes the testing methods used to check the physical and mechanical characteristics of wood flush doors and their components as set out in Chilean Standard (NCh) No. 354. 1.2. The Standard applies to wood flush doors, in accordance with the classification in Chilean Standard (NCh) No. 354.</t>
  </si>
  <si>
    <t>Maderas - Hojas de puertas lisas de madera</t>
  </si>
  <si>
    <t>79 - WOOD TECHNOLOGY; 91.060.50 - Doors and windows</t>
  </si>
  <si>
    <t>Order of the Ministry of Health of Ukraine No. 1668  "On Approval of the Procedure for Conducting the Examination of Registration Dossiers for State Registration of Hazardous Factors and Requirements for Registration Dossiers" of 03 November 2025</t>
  </si>
  <si>
    <t>The Order approves the Procedure for the examination of registration dossiers submitted for the state registration of hazardous factors and sets the requirements for such dossiers._x000D_
It is adopted in implementation of the Procedure for State Registration of Hazardous Factors, approved by the Resolution of the Cabinet of Ministers of Ukraine No. 588 of 21 May 2025 (notified in document G/TBT/N/UKR/274/Rev.2/Add.1)._x000D_
The Order provides for the regulation of the procedure for the examination of registration dossiers by an authorized expert institution, namely the State Enterprise "Committee on Hygienic Regulation of the Ministry of Health of Ukraine", and ensures uniform and consistent procedures for the state registration of hazardous factors.</t>
  </si>
  <si>
    <t>Chemicals and substances of biological origin, as well as those that are part of mixed products</t>
  </si>
  <si>
    <t>71.100 - Products of the chemical industry</t>
  </si>
  <si>
    <r>
      <rPr>
        <sz val="11"/>
        <rFont val="Calibri"/>
      </rPr>
      <t>https://members.wto.org/crnattachments/2025/TBT/UKR/25_09202_00_x.pdf</t>
    </r>
  </si>
  <si>
    <t>Laws of Ukraine “On Public Health System”, "On Chemical Safety and Chemicals Management" (notified in document G/TBT/N/UKR/176/Add.3);Resolution of the Cabinet of Ministers of Ukraine No. 588 "On Approval of the Procedure for State Registration of Hazardous Factors" of 21 May 2025 (notified in document G/TBT/N/UKR/274/Rev.2/Add.1)</t>
  </si>
  <si>
    <t>Draft Amendments No. 1 to the Technical Regulation of Customs Union «On safety of explosives and products on their basis» (TR CU 028/2012) </t>
  </si>
  <si>
    <t>Clarification of certain provisions of the Technical regulations regarding the establishment of a list of indicators required to assess the safety of explosives and products on their basis to confirm compliance with the requirements of the Technical regulations based on the results of its application.</t>
  </si>
  <si>
    <t>Explosives and products on their basis</t>
  </si>
  <si>
    <t>13.230 - Explosion protection; 71.100.30 - Explosives. Pyrotechnics and fireworks</t>
  </si>
  <si>
    <t>Prevention of deceptive practices and consumer protection (TBT); Protection of human health or safety (TBT); Other (TBT)</t>
  </si>
  <si>
    <t>Protection of human life and health, property, prevention of actions misleading consumers.</t>
  </si>
  <si>
    <t>Draft Amendments to the Technical Regulation of Customs Union «On safety of explosives and products on their basis» (TR CU 028/2012)https://regulation.eaeunion.org/pd/3293/</t>
  </si>
  <si>
    <t>Public Consultation 48, 11 December 2025 </t>
  </si>
  <si>
    <t>Telecommunication equipment</t>
  </si>
  <si>
    <t>33.020 - Telecommunications in general; 33.020 - Telecommunications in general</t>
  </si>
  <si>
    <t>Consumer information, labelling (TBT)</t>
  </si>
  <si>
    <t>Consumer information</t>
  </si>
  <si>
    <r>
      <rPr>
        <sz val="11"/>
        <rFont val="Calibri"/>
      </rPr>
      <t>https://members.wto.org/crnattachments/2025/TBT/BRA/modification/25_09220_00_x.pdf</t>
    </r>
  </si>
  <si>
    <t>Canada</t>
  </si>
  <si>
    <t>Order Providing for Reliance on Decisions of, or Documents Produced by, Foreign Regulatory Authorities in Respect of Certain Drugs</t>
  </si>
  <si>
    <t>The Government of Canada intends to make the Order Providing for Reliance on Decisions of, or Documents Produced by, Foreign Regulatory Authorities in Respect of Certain Drugs (the Order). This Order would deem the requirement for the Minister to examine specified information and material in a new drug submission to have been met based on decisions or documents produced by certain foreign regulatory authorities (FRAs). To ensure that the Order does not introduce unacceptable risks or uncertainties to health, safety or, if applicable, the environment, it would set out requirements that would need to be met, including that the drug belongs to a class of drugs identified on a list incorporated by reference (IbR List), that the manufacturer demonstrates that the drug has been authorized by an FRA on the IbR List that relates to the class, and that any differences in the drug related to the part of the submission that the manufacturer seeks to have deemed in comparison to the drug authorized by the FRA would not negatively impact its safety or effectiveness. Information in the submission relating to those differences would be examined by the Minister along with other aspects of the submission unique to the Canadian market (e.g., labelling). Where the Minister considers that the differences could potentially negatively impact the safety and effectiveness of the drug, deeming would not be used for that component of the submission and a full examination would take place.Health Canada uses its existing authorities under the Food and Drugs Act and the Food and Drug Regulations (FDR) to consider information or other material obtained from other regulatory authorities in its examination of new drug submissions. To further support and increase the Department’s use of reliance on FRAs, the Order would, where the requirements of the Order are met, deem parts of the Minister’s examination to have been completed on the basis of an FRA’s decision or document(s) under the following three scenarios: drug submissions for which a decision has already been made by an FRA about a foreign drug (General Deeming), drug submissions for which a decision by an FRA to authorize a foreign drug has not yet been made, provided the submissions are filed in Canada within 120 days of being filed with an FRA (120-day Filing), anddrug submissions subject to joint review by Health Canada with one or more FRAs (Joint Reviews).</t>
  </si>
  <si>
    <t>Drugs (ICS code: 11.120)</t>
  </si>
  <si>
    <t>11.120 - Pharmaceutics</t>
  </si>
  <si>
    <t>On July 9, 2025, the Government of Canada launched a Red Tape Review (RTR) across the federal regulatory system. The review is intended to eliminate outdated or unnecessary rules and streamline the delivery of regulatory decisions. The RTR builds upon work already completed in recent years to modernize regulations and seeks to further streamline rules and reduce burden on both regulated parties and the government. Under RTR, international alignment and reduction of trade barriers is a key commitment, including to help achieve more timely access to products on the Canadian market. Products that Health Canada regulates are sold in an increasingly global marketplace, however, different regulatory requirements between jurisdictions can create burden and act as trade barriers. They can also slow economic growth and innovation by limiting the products and services that can access the Canadian marketplace. There is also an increasing need to align approaches for product authorizations and one way to do so is by relying on decisions and documents made by comparable foreign regulators. Increasingly, there has been a drive internationally for greater collaboration and reliance amongst regulators - to provide for the sharing of scientific expertise and efficiencies, streamline processes for the pharmaceutical industry and help facilitate market authorization through harmonization or convergence of regulatory requirements, standards and practices amongst regulators. This use of collaboration and reliance allows a regulator to make strategic choices regarding where they focus their resources based on where they are most needed, taking into account the health and safety of Canadians, and the public interest. It benefits regulatory authorities, the pharmaceutical industry and patients by helping to decrease the time to approval and by contributing to earlier availability of new products to market.Within this environment, the proposed Order would seek to: further support the health and safety of Canadians by leveraging international partnerships using a risk based approach to generate greater efficiencies in Health Canada reviews of submissions for drugs in Canada without compromising established requirements under the FDR; reduce the delay in filing of submissions for drugs in Canada; continue to strengthen and expand the use of information and decisions from FRAs with the longer-term goal of increased collaboration in regulatory decision-making; andenable Health Canada to refocus resources as needed, as one way to support the health and safety of Canadians. As one component of the Government of Canada’s broader RTR commitment, the proposed Order would help encourage earlier availability of drugs to the Canadian market by facilitating more efficient reviews of drug submissions and enabling greater international collaboration, joint review and reliance with regulatory partners while maintaining the safety, effectiveness and quality of these products.</t>
  </si>
  <si>
    <r>
      <rPr>
        <sz val="11"/>
        <rFont val="Calibri"/>
      </rPr>
      <t>https://gazette.gc.ca/rp-pr/p1/2025/2025-12-20/html/reg4-eng.html</t>
    </r>
  </si>
  <si>
    <t>Canada Gazette, Part I, December 20, 2025, pages 2661–2718, https://gazette.gc.ca/rp-pr/p1/2025/2025-12-20/pdf/g1-15951.pdf#page=203, (available in English and French)</t>
  </si>
  <si>
    <t>Australia</t>
  </si>
  <si>
    <t>Proposal to amend Schedule 20 of the revised Australia New Zealand Food Standards Code (9 December 2025)</t>
  </si>
  <si>
    <t>This Proposal seeks to amend the Australia New Zealand Food Standards Code to align the following maximum residue limits (MRLs) for various agricultural and veterinary chemicals so that they are consistent with other national regulations relating to the safe and effective use of agricultural and veterinary chemicals:Clothianidin, Fluazinam, Ipconazole, Isocycloseram, Mefentrifluconazole and Pyraclostrobin in specified plant commodities.</t>
  </si>
  <si>
    <t>Foods in general</t>
  </si>
  <si>
    <t>Human health; Food safety; Maximum residue limits (MRLs)</t>
  </si>
  <si>
    <r>
      <rPr>
        <sz val="11"/>
        <rFont val="Calibri"/>
      </rPr>
      <t>https://www.apvma.gov.au/sites/default/files/2025-12/Gazette%20No%2025%2C%20Tuesday%209%20December%202025.docx_0.pdf</t>
    </r>
  </si>
  <si>
    <t>Certain proposed limits may differ from Codex limits.
The scientific methodology used by Australia to establish MRLs is consistent with international best practice and follows a rigorous scientific risk analysis including dietary exposure assessment to chemical residues from potentially treated foods. Countries set MRLs according to the good agricultural practice (GAP) or good veterinary practice (GVP) applicable to their region.  Agricultural and veterinary chemical use patterns differ between different production regions and countries as pests, diseases and environmental factors vary.  This means that Australian MRLs for agricultural and veterinary chemicals in food may differ from Codex standards. 
Australia’s residues assessment processes for agricultural chemicals are available at: https://apvma.gov.au/node/1037. 
Australia’s residues assessment processes for veterinary chemicals are available at: https://apvma.gov.au/node/719.</t>
  </si>
  <si>
    <t>Notice of changes to Brucella canis import conditions</t>
  </si>
  <si>
    <t>Biosecurity import conditions for the management of Brucella canis are being updated to align with the department’s policy review on the Importation of dogs and cats and their semen from approved countries (2013)The policy review determined that serological testing should be conducted at least one incubation period after the last mating or insemination. This requirement helps mitigate the risk that a dog may be incubating Brucella canis at the time of blood sample collection. Accordingly, dogs must not be naturally mated or artificially inseminated for at least 21 days before blood is collected for Brucella canis testing, and until export. This extends the previous requirement of 14 days.All import permits issued from 2 March 2026 onwards will reflect these updated conditions. </t>
  </si>
  <si>
    <t>Live domestic dogs</t>
  </si>
  <si>
    <t>010619 - Live mammals (excl. primates, whales, dolphins and porpoises, manatees and dugongs, seals, sea lions and walruses, camels and other camelids, rabbits and hares, horses, asses, mules, hinnies, bovines, pigs, sheep and goats)</t>
  </si>
  <si>
    <t>Animal health (SPS); Protect humans from animal/plant pest or disease (SPS)</t>
  </si>
  <si>
    <t>Animal diseases; Animal health</t>
  </si>
  <si>
    <r>
      <rPr>
        <sz val="11"/>
        <rFont val="Calibri"/>
      </rPr>
      <t>https://www.agriculture.gov.au/biosecurity-trade/import/industry-advice/2025/403-2025</t>
    </r>
  </si>
  <si>
    <t>Thailand</t>
  </si>
  <si>
    <t>The DLD order on temporary suspension of the importation or transit of live poultry and poultry carcasses from Hungary to prevent the spread of Highly Pathogenic Avian Influenza (Subtype H5N1)</t>
  </si>
  <si>
    <t>The WOAH has reported an outbreak of Highly Pathogenic Avian Influenza (Subtype H5N1) in Csongrád-Csanád, Szentes, Szolnok and Jász-Nagykun-Szolnok of Hungary. Therefore, it is necessary for Thailand to prevent the entry of Highly Pathogenic Avian Influenza (Subtype H5N1) into the country. By the virtue of the Animal Epidemics Act B.E. 2558 (2015), the importation or transit of live poultry and poultry carcasses from Csongrád-Csanád, Szentes, Szolnok and Jász-Nagykun-Szolnok of Hungary has been temporarily suspended.</t>
  </si>
  <si>
    <t>Live poultry and poultry carcasses under Animal Epidemics Act B.E. 2558 (2015)</t>
  </si>
  <si>
    <t>0105 - Live poultry, "fowls of the species Gallus domesticus, ducks, geese, turkeys and guinea fowls"; 0207 - Meat and edible offal of fowls of the species Gallus domesticus, ducks, geese, turkeys and guinea fowls, fresh, chilled or frozen</t>
  </si>
  <si>
    <t>Animal health; Animal diseases; Avian Influenza; Pest- or Disease- free Regions / Regionalization</t>
  </si>
  <si>
    <t>Hungary</t>
  </si>
  <si>
    <t>Draft Order of the Ministry of Health of Ukraine “On Approval of Amendments to the Procedure for Conducting Clinical Trials of Medicines and the Examination of Clinical Trial Materials”</t>
  </si>
  <si>
    <t>The draft Order has been developed to enhance the system for organizing and conducting of clinical trials of medicines in Ukraine in accordance with Regulation (EU) No 536/2014 of the European Parliament and of the Council of 16 April 2014 on clinical trials on medicinal products for human use, and repealing Directive 2001/20/EC, and in line with ICH-GCP Guidelines._x000D_
The draft Order proposes to update requirements for clinical trial documentation, introduce new terms (including auxiliary and advanced  therapy medicines, early termination of a clinical trial, start of a clinical trial, end of a clinical trial, and batch certification of the investigational medicines), establish labeling requirements, define the concept of co-sponsorship, and allow the conduct of low-intervention clinical trials.</t>
  </si>
  <si>
    <t>Medicines</t>
  </si>
  <si>
    <t>Prevention of deceptive practices and consumer protection (TBT)</t>
  </si>
  <si>
    <r>
      <rPr>
        <sz val="11"/>
        <rFont val="Calibri"/>
      </rPr>
      <t>https://members.wto.org/crnattachments/2025/TBT/UKR/25_09234_00_x.pdf
https://members.wto.org/crnattachments/2025/TBT/UKR/25_09234_01_x.pdf
https://moz.gov.ua/uk/povidomlennya-pro-oprilyudnennya-proyektu-nakazu-ministerstva-ohoroni-zdorov-ya-ukrayini-pro-zatverdzhennya-zmin-do-poryadku-provedennya-klinichnih-viprobuvan-likarskih-zasobiv-ta-ekspertizi-materialiv-klinichnih-viprobuvan</t>
    </r>
  </si>
  <si>
    <t>Law of Ukraine No. 123/96-BР of 04 April 1996 "On Medicines" (as amended);Order of the Ministry of Health of Ukraine No. 690 “On Approval of the Procedure for Conducting Clinical Trials of Medicines and the Examination of Clinical Trial Materials and the Model Regulation on Ethics Committees" of 23 September 2009 (as amended by the Order of the Ministry of Health of Ukraine No. 523 of 12 July 2012), available in Ukrainian at https://zakon.rada.gov.ua/laws/show/z1010-09#Text</t>
  </si>
  <si>
    <t>Space Bureau Extends Comment and Reply Comment Deadlines for Notice of Proposed Rulemaking Regarding Facilitating More Intensive Use of Upper Microwave Spectrum</t>
  </si>
  <si>
    <t>In the document, the Space Bureau extends the comment and reply comment deadlines for the Facilitating More Intensive Use of Upper Microwave Spectrum Notice of Proposed Rulemaking in SB Docket No. 25-305, FCC 25-70, that was released on 29 October 2025 and published in the Federal Register on 3 December 2025.90 Federal Register (FR) 59784, 22 December 2025; Title 47 Code of Federal Regulations (CFR) Part 10https://www.govinfo.gov/content/pkg/FR-2025-12-22/html/2025-23625.htmhttps://www.govinfo.gov/content/pkg/FR-2025-12-22/pdf/2025-23625.pdfThis extension of the comment period to the proposed rule is identified by SB Docket No. 25-305FCC 25-70. The full text of the proposed rule is available from the Commission's website at https://docs.fcc.gov/public/attachments/DA-25-1060A1.pdf. Documents are also accessible from the FCC's Electronic Document Management System (EDOCS) by searching the Docket Number.Comments are due on or before 20 January 2026; reply comments are due on or before 4pmEastern Time 18 February 2026. WTO Members and their stakeholders are asked to submit comments to the USA TBT Enquiry Point by or before 4pmEastern Time on 18 February 2026. Comments received from WTO Members and their stakeholders will be shared with FCC and will also be submitted to the FCC's Electronic Comment Filing System (ECFS) if received within the comment period. Comments (filings) accessible at https://www.fcc.gov/ecfs/search/search-filings/results?q=(proceedings.name:(%2225-305%22))</t>
  </si>
  <si>
    <t>Broadband and mobile services, wireless telecommunication; Telecommunication systems (ICS code(s): 33.040); Radiocommunications (ICS code(s): 33.060); Mobile services (ICS code(s): 33.070)</t>
  </si>
  <si>
    <t>33.040 - Telecommunication systems; 33.060 - Radiocommunications; 33.070 - Mobile services; 33.040 - Telecommunication systems; 33.060 - Radiocommunications; 33.070 - Mobile services</t>
  </si>
  <si>
    <t>Cost saving and productivity enhancement (TBT)</t>
  </si>
  <si>
    <t>Korea, Republic of</t>
  </si>
  <si>
    <t>Partial Amendment Notice (Draft) of Standards and Specifications for Health Functional Foods (Notice No. 2025-524, 23 December 2025)</t>
  </si>
  <si>
    <t>The proposed amendments seek to:a. Addition of recognized functional claims for functional ingredients;b. Revision of testing methods for individual components.</t>
  </si>
  <si>
    <t>Health functional food products</t>
  </si>
  <si>
    <r>
      <rPr>
        <sz val="11"/>
        <rFont val="Calibri"/>
      </rPr>
      <t>https://members.wto.org/crnattachments/2025/SPS/KOR/25_09229_00_x.pdf</t>
    </r>
  </si>
  <si>
    <t>SI 1505 part 1 - Drinking water treatment systems: Systems except reverse osmosis systems</t>
  </si>
  <si>
    <t>Drinking water treatment systems</t>
  </si>
  <si>
    <t>84198 - - Other machinery, plant and equipment:; 842121 - Machinery and apparatus for filtering or purifying water; 842121 - Machinery and apparatus for filtering or purifying water; 84198 - - Other machinery, plant and equipment:</t>
  </si>
  <si>
    <t>13.060.20 - Drinking water; 13.060.20 - Drinking water</t>
  </si>
  <si>
    <t>Protection of human health or safety (TBT); Harmonization (TBT)</t>
  </si>
  <si>
    <t>Human health; Human health</t>
  </si>
  <si>
    <r>
      <rPr>
        <sz val="11"/>
        <rFont val="Calibri"/>
      </rPr>
      <t>https://members.wto.org/crnattachments/2025/TBT/ISR/final_measure/25_09213_00_x.pdf</t>
    </r>
  </si>
  <si>
    <t>NCh1970/2:2017 Maderas - Parte 2: Especies coníferas - Clasificación visual para uso estructural - Especificaciones de los grados de calidad</t>
  </si>
  <si>
    <t>1.1. The notified Standard establishes the requirements to be met by dry sawn or planed wood (moisture content ≤ 20%) of softwood species, intended for structural use and classified visually. 1.2. The softwood species to which this Standard applies are listed in Table 1. Table 1 - Softwood species grown in Chile for structural use - Common name - Botanical name - Structural group in dry state under Chilean Standard (NCh) No. 1989; Guaitecas cypress - Pilgerodendron uvifera - ES6; Chilean cedar - Austrocedrus chilensis - ES5; Prince Albert yew - Saxegothaea conspicua - ES6; Willow-leaf podocarp - Podocarpus saligna - ES4; Chilean Totara - Podocarpus nubigena - ES5; Douglas fir - Pseudotsuga menziesii - ES5. NOTE: The wood of softwood species that do not appear in this list, except for Pinus radiata, may be classified using the specifications in this Standard, provided that due account is taken of the structural group, in dry state, to which it belongs.</t>
  </si>
  <si>
    <t>Madera aserrada o cepillada seca proveniente de especies coníferas</t>
  </si>
  <si>
    <t>44 - WOOD AND ARTICLES OF WOOD; WOOD CHARCOAL</t>
  </si>
  <si>
    <t>79 - WOOD TECHNOLOGY</t>
  </si>
  <si>
    <t>Ministerial Decision number 2162 for 2025 (Türkiye)</t>
  </si>
  <si>
    <t>Decision  to  lift the ban on  poultry  meat  (fresh,  chilled,  frozen  and processed)  of  all  types  from  Türkiye due to the end of the outbreak of avian influenza.</t>
  </si>
  <si>
    <t>0105 - Live poultry, "fowls of the species Gallus domesticus, ducks, geese, turkeys and guinea fowls"; 0207 - Meat and edible offal of fowls of the species Gallus domesticus, ducks, geese, turkeys and guinea fowls, fresh, chilled or frozen; 0105 - Live poultry, "fowls of the species Gallus domesticus, ducks, geese, turkeys and guinea fowls"; 0207 - Meat and edible offal of fowls of the species Gallus domesticus, ducks, geese, turkeys and guinea fowls, fresh, chilled or frozen</t>
  </si>
  <si>
    <t>67.120 - Meat, meat products and other animal produce; 67.120 - Meat, meat products and other animal produce</t>
  </si>
  <si>
    <t>Avian Influenza; Animal health; Animal diseases; Food safety; Human health; Modification of content/scope of regulation; Pest- or Disease- free Regions / Regionalization; Withdrawal of the measure; Pest- or Disease- free Regions / Regionalization; Avian Influenza; Human health; Animal health; Food safety; Animal diseases</t>
  </si>
  <si>
    <t>Addendum to Emergency Notification (SPS)</t>
  </si>
  <si>
    <r>
      <rPr>
        <sz val="11"/>
        <rFont val="Calibri"/>
      </rPr>
      <t>https://members.wto.org/crnattachments/2025/SPS/KWT/25_09235_00_x.pdf</t>
    </r>
  </si>
  <si>
    <t>SI 1353 - Sheets of ceramic or glass mosaic tiles</t>
  </si>
  <si>
    <t>Sheets of ceramic or glass mosaic tiles (HS code(s): 6907); (ICS code(s): 81.040.30; 91.100.23)</t>
  </si>
  <si>
    <t>6907 - Ceramic flags and paving, hearth or wall tiles; ceramic mosaic cubes and the like, whether or not on a backing (excl. of siliceous fossil meals or similar siliceous earths, refractory goods, tiles specially adapted as table mats, ornamental articles and tiles specifically manufactured for stoves); 6907 - Ceramic flags and paving, hearth or wall tiles; ceramic mosaic cubes and the like, whether or not on a backing (excl. of siliceous fossil meals or similar siliceous earths, refractory goods, tiles specially adapted as table mats, ornamental articles and tiles specifically manufactured for stoves)</t>
  </si>
  <si>
    <t>81.040.30 - Glass products; 91.100.23 - Ceramic tiles; 81.040.30 - Glass products; 91.100.23 - Ceramic tiles</t>
  </si>
  <si>
    <t>Reducing trade barriers and facilitating trade (TBT)</t>
  </si>
  <si>
    <r>
      <rPr>
        <sz val="11"/>
        <rFont val="Calibri"/>
      </rPr>
      <t>https://members.wto.org/crnattachments/2025/TBT/ISR/final_measure/25_09215_00_x.pdf</t>
    </r>
  </si>
  <si>
    <t>The DLD order on temporary suspension of the importation or transit of live poultry and poultry carcasses from the United Kingdom to prevent the spread of Highly Pathogenic Avian Influenza</t>
  </si>
  <si>
    <t>The WOAH has reported an outbreak of Highly Pathogenic Avian Influenza in the area of the United Kingdom. Therefore, it is necessary for Thailand to prevent the entry of Highly Pathogenic Avian Influenza into the country. By the virtue of the Animal Epidemics Act B.E. 2558 (2015), the importation or transit of live poultry and poultry carcasses from certain areas of the United Kingdom has been temporarily suspended.</t>
  </si>
  <si>
    <t>Live poultry and poultry carcasses under Animal Epidemics Act B.E. 2558 (2015)</t>
  </si>
  <si>
    <t>0207 - Meat and edible offal of fowls of the species Gallus domesticus, ducks, geese, turkeys and guinea fowls, fresh, chilled or frozen; 0105 - Live poultry, "fowls of the species Gallus domesticus, ducks, geese, turkeys and guinea fowls"; 0105 - Live poultry, "fowls of the species Gallus domesticus, ducks, geese, turkeys and guinea fowls"; 0207 - Meat and edible offal of fowls of the species Gallus domesticus, ducks, geese, turkeys and guinea fowls, fresh, chilled or frozen</t>
  </si>
  <si>
    <t>Modification of content/scope of regulation; Avian Influenza; Animal health; Animal diseases; Pest- or Disease- free Regions / Regionalization; Pest- or Disease- free Regions / Regionalization; Avian Influenza; Animal diseases; Animal health</t>
  </si>
  <si>
    <r>
      <rPr>
        <sz val="11"/>
        <rFont val="Calibri"/>
      </rPr>
      <t>https://members.wto.org/crnattachments/2025/SPS/THA/25_09275_00_e.pdf</t>
    </r>
  </si>
  <si>
    <t>Kyrgyz Republic</t>
  </si>
  <si>
    <t>Draft Amendments No. 2 to the Technical Regulation of the Eurasian Economic Union "On Safety of Packaged Potable Water Including Natural Mineral Water" (TR EAEU 044/2017)</t>
  </si>
  <si>
    <t>Description of content: Draft Amendments No. 2 to TR EAEU 044/2017: - introduces a number of requirements for the labeling of natural mineral waters, natural and treated potable waters, and for confirming the compliance of labeling during the declaration or state registration of packaged potable waters, aiming to protect consumers from incomplete or unreliable information regarding the origin, safety, and properties of potable waters; - revises, based on many years of experience in using mineral potable waters, methods of their therapeutic and prophylactic application, toxicological studies, and taking into account the requirements of international, interstate, and national standards, the permissible levels of fluorides in natural mineral waters concerning table waters, manganese, and requirements for assessing radiation safety concerning therapeutic and therapeutic-table waters; - eliminates a number of editorial and technical inconsistencies.</t>
  </si>
  <si>
    <t>Packaged Potable Water </t>
  </si>
  <si>
    <t>2201 - Waters, incl. natural or artificial mineral waters and aerated waters, not containing added sugar, other sweetening matter or flavoured; ice and snow; 2202 - Waters, incl. mineral waters and aerated waters, containing added sugar or other sweetening matter or flavoured, and other non-alcoholic beverages (excl. fruit, nut or vegetable juices and milk)</t>
  </si>
  <si>
    <t>Draft Amendments No. 2 to TR EAEU 044/2017 were prepared considering the practice of its application and are aimed at clarifying certain provisions and requirements of the technical regulation in order to prevent actions misleading consumers of packaged potable water, including natural mineral water, protect human life and health, and eliminate a number of editorial and technical inconsistencies.</t>
  </si>
  <si>
    <t>Labelling</t>
  </si>
  <si>
    <r>
      <rPr>
        <sz val="11"/>
        <rFont val="Calibri"/>
      </rPr>
      <t>https://members.wto.org/crnattachments/2025/TBT/KGZ/25_09230_00_x.pdf</t>
    </r>
  </si>
  <si>
    <t>Draft Amendments No. 2 to the Technical Regulation of the Eurasian Economic Union "On Safety of Packaged Potable Water Including Natural Mineral Water" (TR EAEU 044/2017) https://regulation.eaeunion.org/pd/3290/ Technical Regulation of the Eurasian Economic Union "On Safety of Packaged Potable Water Including Natural Mineral Water" (TR EAEU 044/2017) https://eec.eaeunion.org/comission/department/deptexreg/tr/tr_EAEU_044-2017.php</t>
  </si>
  <si>
    <t>Clinical Trials Regulations (145 pages, available in English and French) &amp; Regulations Amending Certain Regulations Relating to Clinical Trials (8 pages, available in English and French)</t>
  </si>
  <si>
    <t>The proposed Regulations would establish a new, standalone regulatory framework under the Food and Drugs Act for clinical trials involving drugs for human use. This proposed framework would replace the existing clinical trial regulatory schemes for drugs in Part C, Division 5 of the Food and Drug Regulations (FDR) and Part 2 of the Clinical Trials for Medical Devices and Drugs Relating to COVID-19 Regulations (COVID-19 CT Regulations). It would regulate both the conduct of clinical trials and the importation and sale of drugs used in these trials. Specifically, it would establish requirements for the importation and sale of drugs to be used in a clinical trial as well as the application process for the issuance of an authorization to conduct a trial and the oversight mechanisms.  It would also set out requirements for good clinical practices, reporting, and other activities related to clinical trials. Additionally, the proposed Regulations would repeal Part C, Division 5 of the FDR and Part 2 of the COVID-19 CT Regulations and would make several consequential amendments to other provisions of the FDR, the COVID-19 CT Regulations and other related regulations to align them with the new framework.  </t>
  </si>
  <si>
    <t>The objective of this proposal is to establish a modernized regulatory framework for the flexible oversight of clinical trials involving drugs throughout their lifecycles. The proposed framework is expected to better support complex and innovative trials, allowing people in Canada to benefit from new drug therapies and innovative trial designs. The proposed framework would uphold the underlying core principles common to the regulation of all clinical trial types, including the protection of participants’ safety and ensure the reliability of trial-related data, while also facilitating access to clinical trials, supporting complex and innovative trials and the development of new drugs, and advancing international alignment.</t>
  </si>
  <si>
    <r>
      <rPr>
        <sz val="11"/>
        <rFont val="Calibri"/>
      </rPr>
      <t xml:space="preserve">https://gazette.gc.ca/rp-pr/p1/2025/2025-12-20/html/reg2-eng.html
https://gazette.gc.ca/rp-pr/p1/2025/2025-12-20/html/reg3-eng.html 
</t>
    </r>
  </si>
  <si>
    <t>Clinical Trials Regulationshttps://gazette.gc.ca/rp-pr/p1/2025/2025-12-20/html/reg2-eng.html (available in English and French)Regulations Amending Certain Regulations Relating to Clinical Trials:https://gazette.gc.ca/rp-pr/p1/2025/2025-12-20/html/reg3-eng.html (available in English and French)Clinical Trials Modernization: Consultation Paper: https://www.canada.ca/en/health-canada/programs/consultation-clinical-trials-regulatory-modernization-initiative/document.html (available in English and French)What we heard: Consultations on clinical trials regulatory modernization initiative (spring and summer 2021): https://www.canada.ca/en/health-canada/programs/consultation-clinical-trials-regulatory-modernization-initiative/what-we-heard.html(available in English and French)</t>
  </si>
  <si>
    <t>Requisitos fitosanitarios para la importación de semillas de sorgo (Sorghum bicolor) procedentes de Brasil (Phytosanitary requirements for the importation of sorghum (Sorghum bicolor) seeds from Brazil)Peru's National Agrarian Health Service (SENASA) hereby advises that Directorial Resolution No. D000047-2025-MIDAGRI-SENASA-DSV, which establishes the phytosanitary requirements governing the importation of sorghum (Sorghum bicolor) seeds from Brazil, was published in the Official Journal El Peruano on 14 December 2025.https://members.wto.org/crnattachments/2025/SPS/PER/25_09239_00_s.pdf</t>
  </si>
  <si>
    <t>Semillas de sorgo, para siembra (código SA: 100710)</t>
  </si>
  <si>
    <t>100710 - Grain sorghum, for sowing; 100710 - Grain sorghum, for sowing</t>
  </si>
  <si>
    <t>Adoption/publication/entry into force of reg.; Plant health; Plant health</t>
  </si>
  <si>
    <r>
      <rPr>
        <sz val="11"/>
        <rFont val="Calibri"/>
      </rPr>
      <t>https://members.wto.org/crnattachments/2025/SPS/PER/25_09239_00_s.pdf</t>
    </r>
  </si>
  <si>
    <t>Ministerial Decision number 2167 for 2025 (Portugal)</t>
  </si>
  <si>
    <t>Decision to ban poultry meat (fresh, chilled, frozen and processed) of all types from Santarem, Portugal due to an outbreak of highly pathogenic avian influenza.</t>
  </si>
  <si>
    <t>Animal diseases; Food safety; Animal health; Human health; Avian Influenza; Pest- or Disease- free Regions / Regionalization</t>
  </si>
  <si>
    <t>Santarem, Portugal</t>
  </si>
  <si>
    <r>
      <rPr>
        <sz val="11"/>
        <rFont val="Calibri"/>
      </rPr>
      <t>https://members.wto.org/crnattachments/2025/SPS/KWT/25_09231_00_x.pdf</t>
    </r>
  </si>
  <si>
    <t>SI 1505 part 2 - Drinking water treatment systems: Reverse osmosis systems</t>
  </si>
  <si>
    <t>842121 - Machinery and apparatus for filtering or purifying water; 84198 - - Other machinery, plant and equipment:; 842121 - Machinery and apparatus for filtering or purifying water; 84198 - - Other machinery, plant and equipment:</t>
  </si>
  <si>
    <r>
      <rPr>
        <sz val="11"/>
        <rFont val="Calibri"/>
      </rPr>
      <t>https://members.wto.org/crnattachments/2025/TBT/ISR/final_measure/25_09214_00_x.pdf</t>
    </r>
  </si>
  <si>
    <t>Letter of the Federal Service for Veterinary and Phytosanitary Surveillance No. FS-ARe-7/6879-3 as of 22 December 2025</t>
  </si>
  <si>
    <t>This letter introduces temporary restrictions on the imports of live poultry and poultry products to the territory of the Russian Federation, as well as on the transit of live poultry through the territory of the Russian Federation from Peru due to the outbreak of Newcastle disease in the country indicated.</t>
  </si>
  <si>
    <t>Live poultry, egg products, meat and edible offal of poultry, poultry meat products, incubation egg of poultry, incubation egg (except poultry egg), live bird (except poultry), feed and feed additives for birds, equipment for the maintenance, slaughter and cutting of birds (HS code(s): 0105; 0207; 0208; 0209; 0210; 0407; 0408; 0410; 0504; 0505; 0511; 1506; 1510; 1516; 1518; 1601; 1602; 1603; 1902; 1904; 2102; 2104; 2106; 2309; 2936; 3504; 3507; 3808; 3824; 3923; 3926; 4206; 4415; 4416; 4421; 7020; 7309; 7310; 7326; 7616; 8436; 8606; 8609; 8716)</t>
  </si>
  <si>
    <t>0105 - Live poultry, "fowls of the species Gallus domesticus, ducks, geese, turkeys and guinea fowls"; 2936 - Provitamins and vitamins, natural or reproduced by synthesis, incl. natural concentrates, derivatives thereof used primarily as vitamins, and intermixtures of the foregoing, whether or not in any solvent; 3504 - Peptones and their derivatives; other protein substances and their derivatives, not elsewhere specified or included; hide powder, whether or not chromed.; 3507 - Enzymes; prepared enzymes, n.e.s.; 3808 - Insecticides, rodenticides, fungicides, herbicides, anti-sprouting products and plant-growth regulators, disinfectants and similar products, put up for retail sale or as preparations or articles, e.g. sulphur-treated bands, wicks and candles, and fly-papers; 3824 - Prepared binders for foundry moulds or cores; chemical products and preparations for the chemical or allied industries, incl. mixtures of natural products, n.e.s.; 3923 - Articles for the conveyance or packaging of goods, of plastics; stoppers, lids, caps and other closures, of plastics; 3926 - Articles of plastics and articles of other materials of heading 3901 to 3914, n.e.s.; 4415 - Packing cases, boxes, crates, drums and similar packings, of wood; cable-drums of wood; pallets, box pallets and other load boards, of wood; pallet collars of wood (excl. containers specially designed and equipped for one or more modes of transport); 2309 - Preparations of a kind used in animal feeding; 4416 - Casks, barrels, vats, tubs and other coopers' products and parts thereof, of wood, including staves.; 7020 - Other articles of glass.; 7309 - Reservoirs, tanks, vats and similar containers for any material (other than compressed or liquefied gas), of iron or steel, of a capacity exceeding 300 l, whether or not lined or heat-insulated, but not fitted with mechanical or thermal equipment.; 7310 - Tanks, casks, drums, cans, boxes and similar containers, of iron or steel, for any material "other than compressed or liquefied gas", of a capacity of &lt;= 300 l, not fitted with mechanical or thermal equipment, whether or not lined or heat-insulated, n.e.s.; 7326 - Articles of iron or steel, n.e.s. (excl. cast articles); 7616 - Articles of aluminium, n.e.s.; 8436 - Agricultural, horticultural, forestry, poultry-keeping or bee-keeping machinery, incl. germination plant fitted with mechanical or thermal equipment; poultry incubators and brooders; parts thereof; 8606 - Railway or tramway goods vans and wagons (excl. self-propelled and luggage vans and post office coaches); 8609 - Containers (including containers for the transport of fluids) specially designed and equipped for carriage by one or more modes of transport.; 4421 - Other articles of wood, n.e.s.; 2106 - Food preparations, n.e.s.; 2104 - Soups and broths and preparations therefor; food preparations consisting of finely homogenised mixtures of two or more basic ingredients such as meat, fish, vegetables or fruit, put up for retail sale as infant food or for dietetic purposes, in containers of &lt;= 250 g; 2102 - Yeasts, active or inactive; other dead single-cell micro-organisms, prepared baking powders (excl. single-cell micro-organisms packaged as medicaments); 0207 - Meat and edible offal of fowls of the species Gallus domesticus, ducks, geese, turkeys and guinea fowls, fresh, chilled or frozen; 0208 - Meat and edible offal of rabbits, hares, pigeons and other animals, fresh, chilled or frozen (excl. of bovine animals, swine, sheep, goats, horses, asses, mules, hinnies, poultry "fowls of the species Gallus domesticus", ducks, geese, turkeys and guinea fowls); 0209 - Pig fat, free of lean meat, and poultry fat, not rendered or otherwise extracted, fresh, chilled, frozen, salted, in brine, dried or smoked; 0210 - Meat and edible offal, salted, in brine, dried or smoked; edible flours and meals of meat or meat offal; 0407 - Birds' eggs, in shell, fresh, preserved or cooked; 0408 - Birds' eggs, not in shell, and egg yolks, fresh, dried, cooked by steaming or by boiling in water, moulded, frozen or otherwise preserved, whether or not containing added sugar or other sweetening matter; 0410 - Insects, turtles' eggs, birds' nests and other edible products of animal origin, n.e.s.; 0504 - Guts, bladders and stomachs of animals (other than fish), whole and pieces thereof, fresh, chilled, frozen, salted, in brine, dried or smoked.; 0505 - Skins and other parts of birds, with their feathers or down, feathers and parts of feathers, whether or not with trimmed edges, and down, not further worked than cleaned, disinfected or treated for preservation; powder and waste of feathers or parts of feathers; 0511 - Animal products n.e.s.; dead animals of all types, unfit for human consumption; 1506 - Other animal fats and oils and their fractions, whether or not refined, but not chemically modified.; 1510 - Other oils and their fractions, obtained solely from olives, whether or not refined, but not chemically modified, incl. blends of these oils or fractions with oils or fractions of heading 1509; 1516 - Animal, vegetable or microbial fats and oils and their fractions, partly or wholly hydrogenated, inter-esterified, re-esterified or elaidinised, whether or not refined, but not further prepared; 1518 - Animal, vegetable or microbial fats and oils and their fractions, boiled, oxidised, dehydrated, sulphurised, blown, polymerised by heat in vacuum or in inert gas or otherwise chemically modified, excluding those of heading 15.16; inedible mixtures or preparations of animal, vegetable or microbial fats or oils or of fractions of different fats or oils of this Chapter, not elsewhere specified or included.; 1601 - Sausages and similar products, of meat, meat offal, blood or insects; food preparations based on these products.; 1602 - Prepared or preserved meat, meat offal, blood or insects (excl. sausages and similar products, and meat extracts and juices); 1603 - Extracts and juices of meat, fish or crustaceans, molluscs or other aquatic invertebrates.; 1902 - Pasta, whether or not cooked or stuffed with meat or other substances or otherwise prepared, such as spaghetti, macaroni, noodles, lasagne, gnocchi, ravioli, cannelloni; couscous, whether or not prepared; 1904 - Prepared foods obtained by the swelling or roasting of cereals or cereal products, e.g. corn flakes; cereals (other than maize "corn") in grain form or in the form of flakes or other worked grains (except flour, groats and meal), pre-cooked or otherwise prepared, n.e.s.; 8716 - Trailers and semi-trailers; other vehicles, not mechanically propelled (excl. railway and tramway vehicles); parts thereof, n.e.s.; 4206 - Articles of gut (other than silk-worm gut), of goldbeater's skin, of bladders or of tendons.</t>
  </si>
  <si>
    <t>Animal diseases; Animal health; Newcastle Disease</t>
  </si>
  <si>
    <r>
      <rPr>
        <sz val="11"/>
        <rFont val="Calibri"/>
      </rPr>
      <t>https://members.wto.org/crnattachments/2025/SPS/RUS/25_09238_00_x.pdf
https://fsvps.gov.ru/files/ukazanie-rosselhoznadzora-ot-22-dekabrja-2025-goda-fs-arje-7-6879-3/</t>
    </r>
  </si>
  <si>
    <t>Notice of Administration Order of Saudi Food and Drug Authority Ref. No. 28179 dated 24 December 2025 entitled “Temporary ban on importation of poultry meat, eggs and their products originating from Calvados in France”</t>
  </si>
  <si>
    <t>Following the WOAH report dated 18 December 2025, a Highly pathogenic avian influenza (HPAI) virus outbreak has occurred in Calvados in France. In compliance with the World Organisation for Animal Health (WOAH), Terrestrial Animal Health Code Chapter 10.4, it is deemed necessary for the Kingdom of Saudi Arabia to prevent the entry of the HPAI virus into the country. Therefore, the import of poultry meat, eggs and their products from Calvados in France to the Kingdom of Saudi Arabia is temporarily suspended (with the exception of processed poultry meat and egg products exposed to either heat or other treatments that ensure deactivation of the HPAI virus, as long as it conforms with the approved health requirements, and standards, with a health certificate issued by the official bodies in France prove that the product is free from the virus).</t>
  </si>
  <si>
    <t>0407 - Birds' eggs, in shell, fresh, preserved or cooked; 0207 - Meat and edible offal of fowls of the species Gallus domesticus, ducks, geese, turkeys and guinea fowls, fresh, chilled or frozen</t>
  </si>
  <si>
    <t>Pest- or Disease- free Regions / Regionalization; Human health; Food safety; Avian Influenza; Animal health; Animal diseases</t>
  </si>
  <si>
    <t>France</t>
  </si>
  <si>
    <r>
      <rPr>
        <sz val="11"/>
        <rFont val="Calibri"/>
      </rPr>
      <t>https://members.wto.org/crnattachments/2025/SPS/SAU/25_09237_00_x.pdf</t>
    </r>
  </si>
  <si>
    <t>Türkiye</t>
  </si>
  <si>
    <t>DRAFT REGULATION (2025/14/AB) ON TYPE APPROVAL AND MARKET SURVEILLANCE OF NON-ROAD MOBILE MACHINERY CIRCULATING ON PUBLIC ROADS</t>
  </si>
  <si>
    <t>(1) The purpose of this Regulation is to lay down the technical requirements, administrative requirements and procedures for EU type-approval, EU individual approval, and placing on the market of all new non-road mobile machinery intended to circulate on public roads. This Regulation also lays down rules and procedures for the market surveillance of non-road mobile machinery.(2) This Regulation covers non-road mobile machinery (‘U-category vehicles’) where it is placed on the market and intended to circulate, whether occasionally or regularly, with or without a driver, on a public road. (3) This Regulation does not covera) Non-road mobile machinery with a maximum design speed exceeding 40 km/h.b) Non-road mobile machinery with a maximum design speed not exceeding 6 km/h.c) Non-road mobile machinery equipped with more than three seating positions, including the driver’s seating position.ç) Machinery, as defined in subparagraph (ğ) of the first paragraph of Article 4 of the Machinery Safety Regulation (2006/42/EC) published in the Official Gazette dated 3/3/2009 and numbered 27158, primarily intended for the transport of one or more persons, animals or goods other than instruments or auxiliaries required for the performance of work, materials resulting from or necessary for work or for intermediate storage, or materials transported on construction sites.d) vehicles, including motor vehicles, tractors, trailers, two-wheel or three-wheel vehicles, quadricycles and interchangeable towed equipment, within the scope of the Regulation on Type Approval and Market Surveillance and Inspection of Agricultural and Forestry Vehicles (EU/167/2013) published in the Official Gazette dated 14/8/2014 and numbered 29088, Regulation on Type Approval and Market Surveillance and Inspection of Two or Three Wheeled Motor Vehicles and Four Wheeled Motorcycles (EU/168/2013) published in the Official Gazette dated 22/8/2015 and numbered 29453 or Motor Vehicles and Trailers and Their Components published in the Official Gazette dated 19/4/2020 and numbered 31104, or Regulation on the Type Approval and Market Surveillance of Motor Vehicles and Their Trailers, and of Systems, Components and Separate Technical Units Intended for Such Vehicles (EU/2018/858).e) non-road mobile machinery that was placed on the market, registered or entered into service before 29/1/2028.</t>
  </si>
  <si>
    <t>Non-road mobile machinery (‘U-category vehicles’) where it is placed on the market and intended to circulate, whether occasionally or regularly, with or without a driver, on a public road. </t>
  </si>
  <si>
    <t>43.160 - Special purpose vehicles</t>
  </si>
  <si>
    <t>Protection of human health or safety (TBT); Protection of animal or plant life or health (TBT); Protection of the environment (TBT); Harmonization (TBT); Reducing trade barriers and facilitating trade (TBT); Cost saving and productivity enhancement (TBT)</t>
  </si>
  <si>
    <t>The purpose of this Regulation is to lay down the technical requirements, administrative requirements and procedures for EU type-approval, EU individual approval, and placing on the market of all new non-road mobile machinery intended to circulate on public roads. This Regulation also lays down rules and procedures for the market surveillance of non-road mobile machinery.This Regulation has been prepared within the framework of harmonization with European Union legislation, taking into account Regulation (EU) No 2025/14 of the European Parliament and of the Council of 19 December 2024 on the approval and market surveillance of non-road mobile machinery circulating on public roads and amending Regulation (EU) 2019/1020.</t>
  </si>
  <si>
    <r>
      <rPr>
        <sz val="11"/>
        <rFont val="Calibri"/>
      </rPr>
      <t>https://members.wto.org/crnattachments/2025/TBT/TUR/25_09208_00_e.pdf</t>
    </r>
  </si>
  <si>
    <t>Article 4 of the Product Safety and Technical Regulations Law No. 7223 dated 5/3/2020 and Article 388 of the Presidential Decree No. 1 on the Organization of the Presidency.Regulation (EU) No 2025/14 of the European Parliament and of the Council of 19 December 2024 on the approval and market surveillance of non-road mobile machinery circulating on public roads and amending Regulation (EU) 2019/1020.</t>
  </si>
  <si>
    <t>NCh223:2020 Construcción - Planchas de acero recubiertas conformadas en frío - Requisitos</t>
  </si>
  <si>
    <t>1.1. The notified Standard establishes the requirements, dimensions, recommended test methods and sampling systems for cold-formed steel sheets that are covered with a 55% aluminium-zinc coating or other anti-corrosive metallic coatings obtained through a hot-dip process. 1.2. The Standard applies to cold-formed sheets with the following geometries: corrugated 18, corrugated 14, panel 5 bands, panel 4 trapezoids, and panel 6 trapezoids. 1.3 The Standard may be applied to cold-formed steel sheets of other geometries that are covered with a 55% aluminium-zinc coating or other anti-corrosive metallic coatings obtained through a hot-dip process. 1.4. The Standard does not apply to sheets for architectural use. The requirements governing steel are to be defined by Chilean Standard (NCh) No. 3357, and the fastening elements must be checked to ensure they meet the load conditions controlling the design.</t>
  </si>
  <si>
    <t>Planchas de acero recubiertas conformadas en frío</t>
  </si>
  <si>
    <t>77.140 - Iron and steel products</t>
  </si>
  <si>
    <t>Decreto Supremo N°47 de 1992 (Ordenanza General de Urbanismo y Construcciones)G/TBT/N/CHL/768- 2 -</t>
  </si>
  <si>
    <t>NCh523:2020 Carpintería de aluminio - Puertas y ventanas - Requisitos</t>
  </si>
  <si>
    <t>1.1. The notified Standard establishes the requirements to be met by aluminium doors and windows to ensure their effective functioning, durability and user safety. 1.2. The Standard applies to aluminium doors and windows for exterior and interior use in houses, residential, commercial, institutional and educational buildings, health facilities and other similar buildings. 1.3. The Standard does not apply to security doors, heavy-duty non-residential doors such as those used in industrial warehouses, or movable façades providing public access and/or access for vehicles or animals. 1.4. The Standard does not apply to aluminium curtain walls, although the moving or opening parts of such walls must meet the requirements established therein.</t>
  </si>
  <si>
    <t>Puertas y ventanas de aluminio</t>
  </si>
  <si>
    <t>77.150.10 - Aluminium products; 91.060.50 - Doors and windows</t>
  </si>
  <si>
    <t>NCh1970/1:2017 Maderas - Parte 1: Especies latifoliadas - Clasificación visual para uso estructural - Especificaciones de los grados de calidad</t>
  </si>
  <si>
    <t>1.1. The notified Standard establishes the requirements to be met by sawn or planed wood of hardwood species, intended for structural use and classified visually. 1.2. The Standard may be applied to any wood of hardwood species used for structural purposes, regardless of its moisture content. The most efficient use, however, is achieved with a moisture content equivalent to the equilibrium moisture of the place of use. The use of green wood is justified only for technical service reasons or because of the difficulties involved in the drying process for certain wood species.</t>
  </si>
  <si>
    <t>Madera aserrada o cepillada proveniente de especies latifoliadas</t>
  </si>
  <si>
    <t>79.040 - Wood, sawlogs and sawn timber; 91.080.20 - Timber structures</t>
  </si>
  <si>
    <t>Proposed amendments to the “Enforcement Rules of the Cleansing and Hygiene Products Control Act” </t>
  </si>
  <si>
    <t>The Ministry of Food and Drug Safety (MFDS) is proposing to amend the “Enforcement Rules of the Cleansing and Hygiene Products Control Act” as follows:A. To include labels and advertisements that may be perceived as having efficacy or effects in the prevention or treatment of disease within the scope of false, exaggerated, or slanderous labelling and advertisingB. To add labels and advertisements that state a medical professional (such as a doctor, dentist, or pharmacist) or any other person has certified, guaranteed, or recommended the cleansing and hygiene product to the scope of false, exaggerated, or slanderous labelling and advertising</t>
  </si>
  <si>
    <t>Hygiene products</t>
  </si>
  <si>
    <t>71.100.70 - Cosmetics. Toiletries</t>
  </si>
  <si>
    <r>
      <rPr>
        <sz val="11"/>
        <rFont val="Calibri"/>
      </rPr>
      <t>https://members.wto.org/crnattachments/2025/TBT/KOR/25_09209_00_x.pdf</t>
    </r>
  </si>
  <si>
    <t>MFDS NOTIFICATION No. 2025-513, 19 December 2025</t>
  </si>
  <si>
    <t>Chilean Standard (NCh) No. 2264:2025 Natural gas - Specifications</t>
  </si>
  <si>
    <t>Please be advised that Exempt Decree No. 341/2025 of the Ministry of Energy, which gives official status to Chilean Standard (NCh) No. 2264:2025 "Natural gas - Specifications", has been published in the Official Journal of the Republic of Chile.__________1 This information can be provided by including a website address, a PDF attachment, or other information on where the text of the final/modified measure and/or interpretative guidance can be obtained.</t>
  </si>
  <si>
    <t>Gas Natural</t>
  </si>
  <si>
    <t>75.060 - Natural gas; 75.060 - Natural gas</t>
  </si>
  <si>
    <r>
      <rPr>
        <sz val="11"/>
        <rFont val="Calibri"/>
      </rPr>
      <t>https://members.wto.org/crnattachments/2025/TBT/CHL/final_measure/25_09205_00_s.pdf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</si>
</sst>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3">
    <font>
      <sz val="11"/>
      <name val="Calibri"/>
    </font>
    <font>
      <b/>
      <sz val="11"/>
      <name val="Calibri"/>
    </font>
    <font>
      <u/>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applyNumberFormat="1" applyFont="1" applyProtection="1"/>
    <xf numFmtId="0" fontId="1" fillId="0" borderId="0" xfId="0" applyNumberFormat="1" applyFont="1" applyAlignment="1" applyProtection="1">
      <alignment horizontal="center" vertical="center"/>
    </xf>
    <xf numFmtId="0" fontId="0" fillId="0" borderId="0" xfId="0" applyNumberFormat="1" applyFont="1" applyAlignment="1" applyProtection="1">
      <alignment wrapText="1"/>
    </xf>
    <xf numFmtId="0" fontId="1" fillId="0" borderId="0" xfId="0" applyNumberFormat="1" applyFont="1" applyAlignment="1" applyProtection="1">
      <alignment horizontal="center" vertical="center" wrapText="1"/>
    </xf>
    <xf numFmtId="164" fontId="0" fillId="0" borderId="0" xfId="0" applyNumberFormat="1" applyFont="1" applyProtection="1"/>
    <xf numFmtId="164" fontId="1" fillId="0" borderId="0" xfId="0" applyNumberFormat="1" applyFont="1" applyAlignment="1" applyProtection="1">
      <alignment horizontal="center" vertical="center"/>
    </xf>
    <xf numFmtId="0" fontId="0" fillId="0" borderId="0" xfId="0" applyNumberFormat="1" applyFont="1" applyAlignment="1" applyProtection="1">
      <alignment vertical="top"/>
    </xf>
    <xf numFmtId="164" fontId="0" fillId="0" borderId="0" xfId="0" applyNumberFormat="1" applyFont="1" applyAlignment="1" applyProtection="1">
      <alignment vertical="top"/>
    </xf>
    <xf numFmtId="0" fontId="0" fillId="0" borderId="0" xfId="0" applyNumberFormat="1" applyFont="1" applyAlignment="1" applyProtection="1">
      <alignment vertical="top" wrapText="1"/>
    </xf>
    <xf numFmtId="0" fontId="2" fillId="0" borderId="0" xfId="0" applyNumberFormat="1" applyFont="1" applyAlignment="1" applyProtection="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98"/>
  <sheetViews>
    <sheetView tabSelected="1" workbookViewId="0"/>
  </sheetViews>
  <sheetFormatPr defaultRowHeight="15"/>
  <cols>
    <col min="1" max="1" width="30" customWidth="1"/>
    <col min="2" max="2" width="20" style="4" customWidth="1"/>
    <col min="3" max="3" width="50" customWidth="1"/>
    <col min="4" max="11" width="100" style="2" customWidth="1"/>
    <col min="12" max="12" width="100" customWidth="1"/>
    <col min="13" max="15" width="30" style="4" customWidth="1"/>
    <col min="16" max="27" width="100" customWidth="1"/>
    <col min="28" max="28" width="100" style="2" customWidth="1"/>
    <col min="29" max="33" width="100" customWidth="1"/>
    <col min="34" max="34" width="100" style="2" customWidth="1"/>
  </cols>
  <sheetData>
    <row r="1" spans="1:34" ht="30" customHeight="1">
      <c r="A1" s="1" t="s">
        <v>0</v>
      </c>
      <c r="B1" s="5" t="s">
        <v>1</v>
      </c>
      <c r="C1" s="1" t="s">
        <v>2</v>
      </c>
      <c r="D1" s="3" t="s">
        <v>3</v>
      </c>
      <c r="E1" s="3" t="s">
        <v>4</v>
      </c>
      <c r="F1" s="3" t="s">
        <v>5</v>
      </c>
      <c r="G1" s="3" t="s">
        <v>6</v>
      </c>
      <c r="H1" s="3" t="s">
        <v>7</v>
      </c>
      <c r="I1" s="3" t="s">
        <v>8</v>
      </c>
      <c r="J1" s="3" t="s">
        <v>9</v>
      </c>
      <c r="K1" s="3" t="s">
        <v>10</v>
      </c>
      <c r="L1" s="1" t="s">
        <v>11</v>
      </c>
      <c r="M1" s="5" t="s">
        <v>12</v>
      </c>
      <c r="N1" s="5" t="s">
        <v>13</v>
      </c>
      <c r="O1" s="5" t="s">
        <v>14</v>
      </c>
      <c r="P1" s="1" t="s">
        <v>15</v>
      </c>
      <c r="Q1" s="1" t="s">
        <v>16</v>
      </c>
      <c r="R1" s="1" t="s">
        <v>17</v>
      </c>
      <c r="S1" s="1" t="s">
        <v>18</v>
      </c>
      <c r="T1" s="1" t="s">
        <v>19</v>
      </c>
      <c r="U1" s="1" t="s">
        <v>20</v>
      </c>
      <c r="V1" s="1" t="s">
        <v>21</v>
      </c>
      <c r="W1" s="1" t="s">
        <v>22</v>
      </c>
      <c r="X1" s="1" t="s">
        <v>23</v>
      </c>
      <c r="Y1" s="1" t="s">
        <v>24</v>
      </c>
      <c r="Z1" s="1" t="s">
        <v>25</v>
      </c>
      <c r="AA1" s="1" t="s">
        <v>26</v>
      </c>
      <c r="AB1" s="3" t="s">
        <v>27</v>
      </c>
      <c r="AC1" s="1" t="s">
        <v>28</v>
      </c>
      <c r="AD1" s="1" t="s">
        <v>29</v>
      </c>
      <c r="AE1" s="1" t="s">
        <v>30</v>
      </c>
      <c r="AF1" t="s">
        <v>31</v>
      </c>
      <c r="AG1" t="s">
        <v>32</v>
      </c>
      <c r="AH1" s="2" t="s">
        <v>33</v>
      </c>
    </row>
    <row r="2" spans="1:34" ht="409.5">
      <c r="A2" s="6" t="s">
        <v>34</v>
      </c>
      <c r="B2" s="7">
        <v>46028</v>
      </c>
      <c r="C2" s="9" t="str">
        <f>HYPERLINK("https://eping.wto.org/en/Search?viewData= G/TBT/N/BDI/701, G/TBT/N/KEN/1965, G/TBT/N/RWA/1331, G/TBT/N/TZA/1481, G/TBT/N/UGA/2299"," G/TBT/N/BDI/701, G/TBT/N/KEN/1965, G/TBT/N/RWA/1331, G/TBT/N/TZA/1481, G/TBT/N/UGA/2299")</f>
        <v xml:space="preserve"> G/TBT/N/BDI/701, G/TBT/N/KEN/1965, G/TBT/N/RWA/1331, G/TBT/N/TZA/1481, G/TBT/N/UGA/2299</v>
      </c>
      <c r="D2" s="8" t="s">
        <v>35</v>
      </c>
      <c r="E2" s="8" t="s">
        <v>36</v>
      </c>
      <c r="F2" s="8" t="s">
        <v>37</v>
      </c>
      <c r="G2" s="8" t="s">
        <v>38</v>
      </c>
      <c r="H2" s="8" t="s">
        <v>39</v>
      </c>
      <c r="I2" s="8" t="s">
        <v>40</v>
      </c>
      <c r="J2" s="8" t="s">
        <v>41</v>
      </c>
      <c r="K2" s="8" t="s">
        <v>42</v>
      </c>
      <c r="L2" s="6"/>
      <c r="M2" s="7">
        <v>46088</v>
      </c>
      <c r="N2" s="7" t="s">
        <v>41</v>
      </c>
      <c r="O2" s="7" t="s">
        <v>41</v>
      </c>
      <c r="P2" s="6" t="s">
        <v>43</v>
      </c>
      <c r="Q2" s="8" t="s">
        <v>44</v>
      </c>
      <c r="R2" t="str">
        <f>HYPERLINK("https://docs.wto.org/imrd/directdoc.asp?DDFDocuments/t/G/TBTN26/BDI701.docx", "https://docs.wto.org/imrd/directdoc.asp?DDFDocuments/t/G/TBTN26/BDI701.docx")</f>
        <v>https://docs.wto.org/imrd/directdoc.asp?DDFDocuments/t/G/TBTN26/BDI701.docx</v>
      </c>
      <c r="S2" t="str">
        <f>HYPERLINK("https://docs.wto.org/imrd/directdoc.asp?DDFDocuments/u/G/TBTN26/BDI701.docx", "https://docs.wto.org/imrd/directdoc.asp?DDFDocuments/u/G/TBTN26/BDI701.docx")</f>
        <v>https://docs.wto.org/imrd/directdoc.asp?DDFDocuments/u/G/TBTN26/BDI701.docx</v>
      </c>
      <c r="T2" t="str">
        <f>HYPERLINK("https://docs.wto.org/imrd/directdoc.asp?DDFDocuments/v/G/TBTN26/BDI701.docx", "https://docs.wto.org/imrd/directdoc.asp?DDFDocuments/v/G/TBTN26/BDI701.docx")</f>
        <v>https://docs.wto.org/imrd/directdoc.asp?DDFDocuments/v/G/TBTN26/BDI701.docx</v>
      </c>
      <c r="U2" t="s">
        <v>45</v>
      </c>
      <c r="V2" t="s">
        <v>46</v>
      </c>
      <c r="W2" t="s">
        <v>46</v>
      </c>
      <c r="X2" t="s">
        <v>46</v>
      </c>
      <c r="Y2" t="s">
        <v>46</v>
      </c>
      <c r="Z2" t="s">
        <v>46</v>
      </c>
      <c r="AA2" t="s">
        <v>46</v>
      </c>
      <c r="AB2" s="2" t="s">
        <v>47</v>
      </c>
      <c r="AC2" t="s">
        <v>41</v>
      </c>
      <c r="AD2" t="s">
        <v>41</v>
      </c>
      <c r="AE2" t="s">
        <v>41</v>
      </c>
      <c r="AF2" t="s">
        <v>41</v>
      </c>
      <c r="AG2" t="s">
        <v>41</v>
      </c>
      <c r="AH2" s="2" t="s">
        <v>41</v>
      </c>
    </row>
    <row r="3" spans="1:34" ht="45">
      <c r="A3" s="6" t="s">
        <v>48</v>
      </c>
      <c r="B3" s="7">
        <v>46028</v>
      </c>
      <c r="C3" s="9" t="str">
        <f>HYPERLINK("https://eping.wto.org/en/Search?viewData= G/SPS/N/TZA/491"," G/SPS/N/TZA/491")</f>
        <v xml:space="preserve"> G/SPS/N/TZA/491</v>
      </c>
      <c r="D3" s="8" t="s">
        <v>49</v>
      </c>
      <c r="E3" s="8" t="s">
        <v>50</v>
      </c>
      <c r="F3" s="8" t="s">
        <v>51</v>
      </c>
      <c r="G3" s="8" t="s">
        <v>52</v>
      </c>
      <c r="H3" s="8" t="s">
        <v>39</v>
      </c>
      <c r="I3" s="8" t="s">
        <v>53</v>
      </c>
      <c r="J3" s="8" t="s">
        <v>41</v>
      </c>
      <c r="K3" s="8" t="s">
        <v>54</v>
      </c>
      <c r="L3" s="6" t="s">
        <v>41</v>
      </c>
      <c r="M3" s="7">
        <v>46088</v>
      </c>
      <c r="N3" s="7" t="s">
        <v>41</v>
      </c>
      <c r="O3" s="7" t="s">
        <v>41</v>
      </c>
      <c r="P3" s="6" t="s">
        <v>43</v>
      </c>
      <c r="Q3" s="8" t="s">
        <v>55</v>
      </c>
      <c r="R3" t="str">
        <f>HYPERLINK("https://docs.wto.org/imrd/directdoc.asp?DDFDocuments/t/G/SPS/NTZA491.docx", "https://docs.wto.org/imrd/directdoc.asp?DDFDocuments/t/G/SPS/NTZA491.docx")</f>
        <v>https://docs.wto.org/imrd/directdoc.asp?DDFDocuments/t/G/SPS/NTZA491.docx</v>
      </c>
      <c r="T3" t="str">
        <f>HYPERLINK("https://docs.wto.org/imrd/directdoc.asp?DDFDocuments/v/G/SPS/NTZA491.docx", "https://docs.wto.org/imrd/directdoc.asp?DDFDocuments/v/G/SPS/NTZA491.docx")</f>
        <v>https://docs.wto.org/imrd/directdoc.asp?DDFDocuments/v/G/SPS/NTZA491.docx</v>
      </c>
      <c r="U3" t="s">
        <v>41</v>
      </c>
      <c r="V3" t="s">
        <v>41</v>
      </c>
      <c r="W3" t="s">
        <v>41</v>
      </c>
      <c r="X3" t="s">
        <v>41</v>
      </c>
      <c r="Y3" t="s">
        <v>41</v>
      </c>
      <c r="Z3" t="s">
        <v>41</v>
      </c>
      <c r="AA3" t="s">
        <v>41</v>
      </c>
      <c r="AB3" s="2" t="s">
        <v>41</v>
      </c>
      <c r="AC3" t="s">
        <v>46</v>
      </c>
      <c r="AD3" t="s">
        <v>46</v>
      </c>
      <c r="AE3" t="s">
        <v>46</v>
      </c>
      <c r="AF3" t="s">
        <v>45</v>
      </c>
      <c r="AG3" t="s">
        <v>56</v>
      </c>
      <c r="AH3" s="2" t="s">
        <v>41</v>
      </c>
    </row>
    <row r="4" spans="1:34" ht="60">
      <c r="A4" s="6" t="s">
        <v>48</v>
      </c>
      <c r="B4" s="7">
        <v>46028</v>
      </c>
      <c r="C4" s="9" t="str">
        <f>HYPERLINK("https://eping.wto.org/en/Search?viewData= G/TBT/N/TZA/1474"," G/TBT/N/TZA/1474")</f>
        <v xml:space="preserve"> G/TBT/N/TZA/1474</v>
      </c>
      <c r="D4" s="8" t="s">
        <v>57</v>
      </c>
      <c r="E4" s="8" t="s">
        <v>58</v>
      </c>
      <c r="F4" s="8" t="s">
        <v>59</v>
      </c>
      <c r="G4" s="8" t="s">
        <v>60</v>
      </c>
      <c r="H4" s="8" t="s">
        <v>61</v>
      </c>
      <c r="I4" s="8" t="s">
        <v>62</v>
      </c>
      <c r="J4" s="8" t="s">
        <v>41</v>
      </c>
      <c r="K4" s="8" t="s">
        <v>41</v>
      </c>
      <c r="L4" s="6"/>
      <c r="M4" s="7">
        <v>46088</v>
      </c>
      <c r="N4" s="7" t="s">
        <v>41</v>
      </c>
      <c r="O4" s="7" t="s">
        <v>41</v>
      </c>
      <c r="P4" s="6" t="s">
        <v>43</v>
      </c>
      <c r="Q4" s="8" t="s">
        <v>63</v>
      </c>
      <c r="R4" t="str">
        <f>HYPERLINK("https://docs.wto.org/imrd/directdoc.asp?DDFDocuments/t/G/TBTN26/TZA1474.docx", "https://docs.wto.org/imrd/directdoc.asp?DDFDocuments/t/G/TBTN26/TZA1474.docx")</f>
        <v>https://docs.wto.org/imrd/directdoc.asp?DDFDocuments/t/G/TBTN26/TZA1474.docx</v>
      </c>
      <c r="S4" t="str">
        <f>HYPERLINK("https://docs.wto.org/imrd/directdoc.asp?DDFDocuments/u/G/TBTN26/TZA1474.docx", "https://docs.wto.org/imrd/directdoc.asp?DDFDocuments/u/G/TBTN26/TZA1474.docx")</f>
        <v>https://docs.wto.org/imrd/directdoc.asp?DDFDocuments/u/G/TBTN26/TZA1474.docx</v>
      </c>
      <c r="T4" t="str">
        <f>HYPERLINK("https://docs.wto.org/imrd/directdoc.asp?DDFDocuments/v/G/TBTN26/TZA1474.docx", "https://docs.wto.org/imrd/directdoc.asp?DDFDocuments/v/G/TBTN26/TZA1474.docx")</f>
        <v>https://docs.wto.org/imrd/directdoc.asp?DDFDocuments/v/G/TBTN26/TZA1474.docx</v>
      </c>
      <c r="U4" t="s">
        <v>45</v>
      </c>
      <c r="V4" t="s">
        <v>46</v>
      </c>
      <c r="W4" t="s">
        <v>46</v>
      </c>
      <c r="X4" t="s">
        <v>46</v>
      </c>
      <c r="Y4" t="s">
        <v>46</v>
      </c>
      <c r="Z4" t="s">
        <v>46</v>
      </c>
      <c r="AA4" t="s">
        <v>46</v>
      </c>
      <c r="AB4" s="2" t="s">
        <v>64</v>
      </c>
      <c r="AC4" t="s">
        <v>41</v>
      </c>
      <c r="AD4" t="s">
        <v>41</v>
      </c>
      <c r="AE4" t="s">
        <v>41</v>
      </c>
      <c r="AF4" t="s">
        <v>41</v>
      </c>
      <c r="AG4" t="s">
        <v>41</v>
      </c>
      <c r="AH4" s="2" t="s">
        <v>41</v>
      </c>
    </row>
    <row r="5" spans="1:34" ht="90">
      <c r="A5" s="6" t="s">
        <v>65</v>
      </c>
      <c r="B5" s="7">
        <v>46028</v>
      </c>
      <c r="C5" s="9" t="str">
        <f>HYPERLINK("https://eping.wto.org/en/Search?viewData= G/TBT/N/EGY/569"," G/TBT/N/EGY/569")</f>
        <v xml:space="preserve"> G/TBT/N/EGY/569</v>
      </c>
      <c r="D5" s="8" t="s">
        <v>66</v>
      </c>
      <c r="E5" s="8" t="s">
        <v>67</v>
      </c>
      <c r="F5" s="8" t="s">
        <v>68</v>
      </c>
      <c r="G5" s="8" t="s">
        <v>41</v>
      </c>
      <c r="H5" s="8" t="s">
        <v>69</v>
      </c>
      <c r="I5" s="8" t="s">
        <v>70</v>
      </c>
      <c r="J5" s="8" t="s">
        <v>71</v>
      </c>
      <c r="K5" s="8" t="s">
        <v>72</v>
      </c>
      <c r="L5" s="6"/>
      <c r="M5" s="7">
        <v>46088</v>
      </c>
      <c r="N5" s="7" t="s">
        <v>41</v>
      </c>
      <c r="O5" s="7" t="s">
        <v>41</v>
      </c>
      <c r="P5" s="6" t="s">
        <v>43</v>
      </c>
      <c r="Q5" s="6"/>
      <c r="R5" t="str">
        <f>HYPERLINK("https://docs.wto.org/imrd/directdoc.asp?DDFDocuments/t/G/TBTN26/EGY569.docx", "https://docs.wto.org/imrd/directdoc.asp?DDFDocuments/t/G/TBTN26/EGY569.docx")</f>
        <v>https://docs.wto.org/imrd/directdoc.asp?DDFDocuments/t/G/TBTN26/EGY569.docx</v>
      </c>
      <c r="T5" t="str">
        <f>HYPERLINK("https://docs.wto.org/imrd/directdoc.asp?DDFDocuments/v/G/TBTN26/EGY569.docx", "https://docs.wto.org/imrd/directdoc.asp?DDFDocuments/v/G/TBTN26/EGY569.docx")</f>
        <v>https://docs.wto.org/imrd/directdoc.asp?DDFDocuments/v/G/TBTN26/EGY569.docx</v>
      </c>
      <c r="U5" t="s">
        <v>45</v>
      </c>
      <c r="V5" t="s">
        <v>46</v>
      </c>
      <c r="W5" t="s">
        <v>46</v>
      </c>
      <c r="X5" t="s">
        <v>46</v>
      </c>
      <c r="Y5" t="s">
        <v>46</v>
      </c>
      <c r="Z5" t="s">
        <v>46</v>
      </c>
      <c r="AA5" t="s">
        <v>46</v>
      </c>
      <c r="AB5" s="2" t="s">
        <v>73</v>
      </c>
      <c r="AC5" t="s">
        <v>41</v>
      </c>
      <c r="AD5" t="s">
        <v>41</v>
      </c>
      <c r="AE5" t="s">
        <v>41</v>
      </c>
      <c r="AF5" t="s">
        <v>41</v>
      </c>
      <c r="AG5" t="s">
        <v>41</v>
      </c>
      <c r="AH5" s="2" t="s">
        <v>41</v>
      </c>
    </row>
    <row r="6" spans="1:34" ht="285">
      <c r="A6" s="6" t="s">
        <v>74</v>
      </c>
      <c r="B6" s="7">
        <v>46028</v>
      </c>
      <c r="C6" s="9" t="str">
        <f>HYPERLINK("https://eping.wto.org/en/Search?viewData= G/TBT/N/PAN/141"," G/TBT/N/PAN/141")</f>
        <v xml:space="preserve"> G/TBT/N/PAN/141</v>
      </c>
      <c r="D6" s="8" t="s">
        <v>75</v>
      </c>
      <c r="E6" s="8" t="s">
        <v>76</v>
      </c>
      <c r="F6" s="8" t="s">
        <v>77</v>
      </c>
      <c r="G6" s="8" t="s">
        <v>41</v>
      </c>
      <c r="H6" s="8" t="s">
        <v>78</v>
      </c>
      <c r="I6" s="8" t="s">
        <v>79</v>
      </c>
      <c r="J6" s="8" t="s">
        <v>41</v>
      </c>
      <c r="K6" s="8" t="s">
        <v>42</v>
      </c>
      <c r="L6" s="6"/>
      <c r="M6" s="7">
        <v>46088</v>
      </c>
      <c r="N6" s="7" t="s">
        <v>41</v>
      </c>
      <c r="O6" s="7" t="s">
        <v>41</v>
      </c>
      <c r="P6" s="6" t="s">
        <v>43</v>
      </c>
      <c r="Q6" s="8" t="s">
        <v>80</v>
      </c>
      <c r="S6" t="str">
        <f>HYPERLINK("https://docs.wto.org/imrd/directdoc.asp?DDFDocuments/u/G/TBTN26/PAN141.docx", "https://docs.wto.org/imrd/directdoc.asp?DDFDocuments/u/G/TBTN26/PAN141.docx")</f>
        <v>https://docs.wto.org/imrd/directdoc.asp?DDFDocuments/u/G/TBTN26/PAN141.docx</v>
      </c>
      <c r="T6" t="str">
        <f>HYPERLINK("https://docs.wto.org/imrd/directdoc.asp?DDFDocuments/v/G/TBTN26/PAN141.docx", "https://docs.wto.org/imrd/directdoc.asp?DDFDocuments/v/G/TBTN26/PAN141.docx")</f>
        <v>https://docs.wto.org/imrd/directdoc.asp?DDFDocuments/v/G/TBTN26/PAN141.docx</v>
      </c>
      <c r="U6" t="s">
        <v>45</v>
      </c>
      <c r="V6" t="s">
        <v>46</v>
      </c>
      <c r="W6" t="s">
        <v>46</v>
      </c>
      <c r="X6" t="s">
        <v>46</v>
      </c>
      <c r="Y6" t="s">
        <v>46</v>
      </c>
      <c r="Z6" t="s">
        <v>46</v>
      </c>
      <c r="AA6" t="s">
        <v>46</v>
      </c>
      <c r="AB6" s="2" t="s">
        <v>81</v>
      </c>
      <c r="AC6" t="s">
        <v>41</v>
      </c>
      <c r="AD6" t="s">
        <v>41</v>
      </c>
      <c r="AE6" t="s">
        <v>41</v>
      </c>
      <c r="AF6" t="s">
        <v>41</v>
      </c>
      <c r="AG6" t="s">
        <v>41</v>
      </c>
      <c r="AH6" s="2" t="s">
        <v>41</v>
      </c>
    </row>
    <row r="7" spans="1:34" ht="45">
      <c r="A7" s="6" t="s">
        <v>34</v>
      </c>
      <c r="B7" s="7">
        <v>46028</v>
      </c>
      <c r="C7" s="9" t="str">
        <f>HYPERLINK("https://eping.wto.org/en/Search?viewData= G/TBT/N/BDI/698, G/TBT/N/KEN/1960, G/TBT/N/RWA/1328, G/TBT/N/TZA/1478, G/TBT/N/UGA/2296"," G/TBT/N/BDI/698, G/TBT/N/KEN/1960, G/TBT/N/RWA/1328, G/TBT/N/TZA/1478, G/TBT/N/UGA/2296")</f>
        <v xml:space="preserve"> G/TBT/N/BDI/698, G/TBT/N/KEN/1960, G/TBT/N/RWA/1328, G/TBT/N/TZA/1478, G/TBT/N/UGA/2296</v>
      </c>
      <c r="D7" s="8" t="s">
        <v>82</v>
      </c>
      <c r="E7" s="8" t="s">
        <v>83</v>
      </c>
      <c r="F7" s="8" t="s">
        <v>84</v>
      </c>
      <c r="G7" s="8" t="s">
        <v>41</v>
      </c>
      <c r="H7" s="8" t="s">
        <v>85</v>
      </c>
      <c r="I7" s="8" t="s">
        <v>86</v>
      </c>
      <c r="J7" s="8" t="s">
        <v>41</v>
      </c>
      <c r="K7" s="8" t="s">
        <v>41</v>
      </c>
      <c r="L7" s="6"/>
      <c r="M7" s="7">
        <v>46088</v>
      </c>
      <c r="N7" s="7">
        <v>46112</v>
      </c>
      <c r="O7" s="7" t="s">
        <v>41</v>
      </c>
      <c r="P7" s="6" t="s">
        <v>43</v>
      </c>
      <c r="Q7" s="8" t="s">
        <v>87</v>
      </c>
      <c r="R7" t="str">
        <f>HYPERLINK("https://docs.wto.org/imrd/directdoc.asp?DDFDocuments/t/G/TBTN26/BDI698.docx", "https://docs.wto.org/imrd/directdoc.asp?DDFDocuments/t/G/TBTN26/BDI698.docx")</f>
        <v>https://docs.wto.org/imrd/directdoc.asp?DDFDocuments/t/G/TBTN26/BDI698.docx</v>
      </c>
      <c r="S7" t="str">
        <f>HYPERLINK("https://docs.wto.org/imrd/directdoc.asp?DDFDocuments/u/G/TBTN26/BDI698.docx", "https://docs.wto.org/imrd/directdoc.asp?DDFDocuments/u/G/TBTN26/BDI698.docx")</f>
        <v>https://docs.wto.org/imrd/directdoc.asp?DDFDocuments/u/G/TBTN26/BDI698.docx</v>
      </c>
      <c r="T7" t="str">
        <f>HYPERLINK("https://docs.wto.org/imrd/directdoc.asp?DDFDocuments/v/G/TBTN26/BDI698.docx", "https://docs.wto.org/imrd/directdoc.asp?DDFDocuments/v/G/TBTN26/BDI698.docx")</f>
        <v>https://docs.wto.org/imrd/directdoc.asp?DDFDocuments/v/G/TBTN26/BDI698.docx</v>
      </c>
      <c r="U7" t="s">
        <v>45</v>
      </c>
      <c r="V7" t="s">
        <v>46</v>
      </c>
      <c r="W7" t="s">
        <v>45</v>
      </c>
      <c r="X7" t="s">
        <v>46</v>
      </c>
      <c r="Y7" t="s">
        <v>46</v>
      </c>
      <c r="Z7" t="s">
        <v>46</v>
      </c>
      <c r="AA7" t="s">
        <v>46</v>
      </c>
      <c r="AB7" s="2" t="s">
        <v>88</v>
      </c>
      <c r="AC7" t="s">
        <v>41</v>
      </c>
      <c r="AD7" t="s">
        <v>41</v>
      </c>
      <c r="AE7" t="s">
        <v>41</v>
      </c>
      <c r="AF7" t="s">
        <v>41</v>
      </c>
      <c r="AG7" t="s">
        <v>41</v>
      </c>
      <c r="AH7" s="2" t="s">
        <v>41</v>
      </c>
    </row>
    <row r="8" spans="1:34" ht="60">
      <c r="A8" s="6" t="s">
        <v>89</v>
      </c>
      <c r="B8" s="7">
        <v>46028</v>
      </c>
      <c r="C8" s="9" t="str">
        <f>HYPERLINK("https://eping.wto.org/en/Search?viewData= G/TBT/N/BDI/697, G/TBT/N/KEN/1959, G/TBT/N/RWA/1327, G/TBT/N/TZA/1477, G/TBT/N/UGA/2295"," G/TBT/N/BDI/697, G/TBT/N/KEN/1959, G/TBT/N/RWA/1327, G/TBT/N/TZA/1477, G/TBT/N/UGA/2295")</f>
        <v xml:space="preserve"> G/TBT/N/BDI/697, G/TBT/N/KEN/1959, G/TBT/N/RWA/1327, G/TBT/N/TZA/1477, G/TBT/N/UGA/2295</v>
      </c>
      <c r="D8" s="8" t="s">
        <v>90</v>
      </c>
      <c r="E8" s="8" t="s">
        <v>91</v>
      </c>
      <c r="F8" s="8" t="s">
        <v>84</v>
      </c>
      <c r="G8" s="8" t="s">
        <v>41</v>
      </c>
      <c r="H8" s="8" t="s">
        <v>85</v>
      </c>
      <c r="I8" s="8" t="s">
        <v>86</v>
      </c>
      <c r="J8" s="8" t="s">
        <v>41</v>
      </c>
      <c r="K8" s="8" t="s">
        <v>41</v>
      </c>
      <c r="L8" s="6"/>
      <c r="M8" s="7">
        <v>46088</v>
      </c>
      <c r="N8" s="7">
        <v>46112</v>
      </c>
      <c r="O8" s="7" t="s">
        <v>41</v>
      </c>
      <c r="P8" s="6" t="s">
        <v>43</v>
      </c>
      <c r="Q8" s="8" t="s">
        <v>92</v>
      </c>
      <c r="R8" t="str">
        <f>HYPERLINK("https://docs.wto.org/imrd/directdoc.asp?DDFDocuments/t/G/TBTN26/BDI697.docx", "https://docs.wto.org/imrd/directdoc.asp?DDFDocuments/t/G/TBTN26/BDI697.docx")</f>
        <v>https://docs.wto.org/imrd/directdoc.asp?DDFDocuments/t/G/TBTN26/BDI697.docx</v>
      </c>
      <c r="S8" t="str">
        <f>HYPERLINK("https://docs.wto.org/imrd/directdoc.asp?DDFDocuments/u/G/TBTN26/BDI697.docx", "https://docs.wto.org/imrd/directdoc.asp?DDFDocuments/u/G/TBTN26/BDI697.docx")</f>
        <v>https://docs.wto.org/imrd/directdoc.asp?DDFDocuments/u/G/TBTN26/BDI697.docx</v>
      </c>
      <c r="T8" t="str">
        <f>HYPERLINK("https://docs.wto.org/imrd/directdoc.asp?DDFDocuments/v/G/TBTN26/BDI697.docx", "https://docs.wto.org/imrd/directdoc.asp?DDFDocuments/v/G/TBTN26/BDI697.docx")</f>
        <v>https://docs.wto.org/imrd/directdoc.asp?DDFDocuments/v/G/TBTN26/BDI697.docx</v>
      </c>
      <c r="U8" t="s">
        <v>45</v>
      </c>
      <c r="V8" t="s">
        <v>46</v>
      </c>
      <c r="W8" t="s">
        <v>45</v>
      </c>
      <c r="X8" t="s">
        <v>46</v>
      </c>
      <c r="Y8" t="s">
        <v>46</v>
      </c>
      <c r="Z8" t="s">
        <v>46</v>
      </c>
      <c r="AA8" t="s">
        <v>46</v>
      </c>
      <c r="AB8" s="2" t="s">
        <v>93</v>
      </c>
      <c r="AC8" t="s">
        <v>41</v>
      </c>
      <c r="AD8" t="s">
        <v>41</v>
      </c>
      <c r="AE8" t="s">
        <v>41</v>
      </c>
      <c r="AF8" t="s">
        <v>41</v>
      </c>
      <c r="AG8" t="s">
        <v>41</v>
      </c>
      <c r="AH8" s="2" t="s">
        <v>41</v>
      </c>
    </row>
    <row r="9" spans="1:34" ht="45">
      <c r="A9" s="6" t="s">
        <v>94</v>
      </c>
      <c r="B9" s="7">
        <v>46028</v>
      </c>
      <c r="C9" s="9" t="str">
        <f>HYPERLINK("https://eping.wto.org/en/Search?viewData= G/TBT/N/BDI/699, G/TBT/N/KEN/1961, G/TBT/N/RWA/1329, G/TBT/N/TZA/1479, G/TBT/N/UGA/2297"," G/TBT/N/BDI/699, G/TBT/N/KEN/1961, G/TBT/N/RWA/1329, G/TBT/N/TZA/1479, G/TBT/N/UGA/2297")</f>
        <v xml:space="preserve"> G/TBT/N/BDI/699, G/TBT/N/KEN/1961, G/TBT/N/RWA/1329, G/TBT/N/TZA/1479, G/TBT/N/UGA/2297</v>
      </c>
      <c r="D9" s="8" t="s">
        <v>95</v>
      </c>
      <c r="E9" s="8" t="s">
        <v>96</v>
      </c>
      <c r="F9" s="8" t="s">
        <v>84</v>
      </c>
      <c r="G9" s="8" t="s">
        <v>41</v>
      </c>
      <c r="H9" s="8" t="s">
        <v>85</v>
      </c>
      <c r="I9" s="8" t="s">
        <v>86</v>
      </c>
      <c r="J9" s="8" t="s">
        <v>41</v>
      </c>
      <c r="K9" s="8" t="s">
        <v>41</v>
      </c>
      <c r="L9" s="6"/>
      <c r="M9" s="7">
        <v>46088</v>
      </c>
      <c r="N9" s="7">
        <v>46112</v>
      </c>
      <c r="O9" s="7" t="s">
        <v>41</v>
      </c>
      <c r="P9" s="6" t="s">
        <v>43</v>
      </c>
      <c r="Q9" s="8" t="s">
        <v>97</v>
      </c>
      <c r="R9" t="str">
        <f>HYPERLINK("https://docs.wto.org/imrd/directdoc.asp?DDFDocuments/t/G/TBTN26/BDI699.docx", "https://docs.wto.org/imrd/directdoc.asp?DDFDocuments/t/G/TBTN26/BDI699.docx")</f>
        <v>https://docs.wto.org/imrd/directdoc.asp?DDFDocuments/t/G/TBTN26/BDI699.docx</v>
      </c>
      <c r="S9" t="str">
        <f>HYPERLINK("https://docs.wto.org/imrd/directdoc.asp?DDFDocuments/u/G/TBTN26/BDI699.docx", "https://docs.wto.org/imrd/directdoc.asp?DDFDocuments/u/G/TBTN26/BDI699.docx")</f>
        <v>https://docs.wto.org/imrd/directdoc.asp?DDFDocuments/u/G/TBTN26/BDI699.docx</v>
      </c>
      <c r="T9" t="str">
        <f>HYPERLINK("https://docs.wto.org/imrd/directdoc.asp?DDFDocuments/v/G/TBTN26/BDI699.docx", "https://docs.wto.org/imrd/directdoc.asp?DDFDocuments/v/G/TBTN26/BDI699.docx")</f>
        <v>https://docs.wto.org/imrd/directdoc.asp?DDFDocuments/v/G/TBTN26/BDI699.docx</v>
      </c>
      <c r="U9" t="s">
        <v>45</v>
      </c>
      <c r="V9" t="s">
        <v>46</v>
      </c>
      <c r="W9" t="s">
        <v>46</v>
      </c>
      <c r="X9" t="s">
        <v>46</v>
      </c>
      <c r="Y9" t="s">
        <v>46</v>
      </c>
      <c r="Z9" t="s">
        <v>46</v>
      </c>
      <c r="AA9" t="s">
        <v>46</v>
      </c>
      <c r="AB9" s="2" t="s">
        <v>98</v>
      </c>
      <c r="AC9" t="s">
        <v>41</v>
      </c>
      <c r="AD9" t="s">
        <v>41</v>
      </c>
      <c r="AE9" t="s">
        <v>41</v>
      </c>
      <c r="AF9" t="s">
        <v>41</v>
      </c>
      <c r="AG9" t="s">
        <v>41</v>
      </c>
      <c r="AH9" s="2" t="s">
        <v>41</v>
      </c>
    </row>
    <row r="10" spans="1:34" ht="45">
      <c r="A10" s="6" t="s">
        <v>99</v>
      </c>
      <c r="B10" s="7">
        <v>46028</v>
      </c>
      <c r="C10" s="9" t="str">
        <f>HYPERLINK("https://eping.wto.org/en/Search?viewData= G/TBT/N/ISR/1309/Add.1"," G/TBT/N/ISR/1309/Add.1")</f>
        <v xml:space="preserve"> G/TBT/N/ISR/1309/Add.1</v>
      </c>
      <c r="D10" s="8" t="s">
        <v>100</v>
      </c>
      <c r="E10" s="8" t="s">
        <v>101</v>
      </c>
      <c r="F10" s="8" t="s">
        <v>102</v>
      </c>
      <c r="G10" s="8" t="s">
        <v>103</v>
      </c>
      <c r="H10" s="8" t="s">
        <v>104</v>
      </c>
      <c r="I10" s="8" t="s">
        <v>105</v>
      </c>
      <c r="J10" s="8" t="s">
        <v>41</v>
      </c>
      <c r="K10" s="8" t="s">
        <v>41</v>
      </c>
      <c r="L10" s="6"/>
      <c r="M10" s="7" t="s">
        <v>41</v>
      </c>
      <c r="N10" s="7" t="s">
        <v>41</v>
      </c>
      <c r="O10" s="7" t="s">
        <v>41</v>
      </c>
      <c r="P10" s="6" t="s">
        <v>106</v>
      </c>
      <c r="Q10" s="8" t="s">
        <v>107</v>
      </c>
      <c r="R10" t="str">
        <f>HYPERLINK("https://docs.wto.org/imrd/directdoc.asp?DDFDocuments/t/G/TBTN24/ISR1309A1.docx", "https://docs.wto.org/imrd/directdoc.asp?DDFDocuments/t/G/TBTN24/ISR1309A1.docx")</f>
        <v>https://docs.wto.org/imrd/directdoc.asp?DDFDocuments/t/G/TBTN24/ISR1309A1.docx</v>
      </c>
      <c r="S10" t="str">
        <f>HYPERLINK("https://docs.wto.org/imrd/directdoc.asp?DDFDocuments/u/G/TBTN24/ISR1309A1.docx", "https://docs.wto.org/imrd/directdoc.asp?DDFDocuments/u/G/TBTN24/ISR1309A1.docx")</f>
        <v>https://docs.wto.org/imrd/directdoc.asp?DDFDocuments/u/G/TBTN24/ISR1309A1.docx</v>
      </c>
      <c r="T10" t="str">
        <f>HYPERLINK("https://docs.wto.org/imrd/directdoc.asp?DDFDocuments/v/G/TBTN24/ISR1309A1.docx", "https://docs.wto.org/imrd/directdoc.asp?DDFDocuments/v/G/TBTN24/ISR1309A1.docx")</f>
        <v>https://docs.wto.org/imrd/directdoc.asp?DDFDocuments/v/G/TBTN24/ISR1309A1.docx</v>
      </c>
      <c r="U10" t="s">
        <v>45</v>
      </c>
      <c r="V10" t="s">
        <v>46</v>
      </c>
      <c r="W10" t="s">
        <v>45</v>
      </c>
      <c r="X10" t="s">
        <v>46</v>
      </c>
      <c r="Y10" t="s">
        <v>46</v>
      </c>
      <c r="Z10" t="s">
        <v>46</v>
      </c>
      <c r="AA10" t="s">
        <v>46</v>
      </c>
      <c r="AB10" s="2" t="s">
        <v>41</v>
      </c>
      <c r="AC10" t="s">
        <v>41</v>
      </c>
      <c r="AD10" t="s">
        <v>41</v>
      </c>
      <c r="AE10" t="s">
        <v>41</v>
      </c>
      <c r="AF10" t="s">
        <v>41</v>
      </c>
      <c r="AG10" t="s">
        <v>41</v>
      </c>
      <c r="AH10" s="2" t="s">
        <v>41</v>
      </c>
    </row>
    <row r="11" spans="1:34" ht="409.5">
      <c r="A11" s="6" t="s">
        <v>94</v>
      </c>
      <c r="B11" s="7">
        <v>46028</v>
      </c>
      <c r="C11" s="9" t="str">
        <f>HYPERLINK("https://eping.wto.org/en/Search?viewData= G/TBT/N/BDI/701, G/TBT/N/KEN/1965, G/TBT/N/RWA/1331, G/TBT/N/TZA/1481, G/TBT/N/UGA/2299"," G/TBT/N/BDI/701, G/TBT/N/KEN/1965, G/TBT/N/RWA/1331, G/TBT/N/TZA/1481, G/TBT/N/UGA/2299")</f>
        <v xml:space="preserve"> G/TBT/N/BDI/701, G/TBT/N/KEN/1965, G/TBT/N/RWA/1331, G/TBT/N/TZA/1481, G/TBT/N/UGA/2299</v>
      </c>
      <c r="D11" s="8" t="s">
        <v>35</v>
      </c>
      <c r="E11" s="8" t="s">
        <v>36</v>
      </c>
      <c r="F11" s="8" t="s">
        <v>37</v>
      </c>
      <c r="G11" s="8" t="s">
        <v>38</v>
      </c>
      <c r="H11" s="8" t="s">
        <v>39</v>
      </c>
      <c r="I11" s="8" t="s">
        <v>40</v>
      </c>
      <c r="J11" s="8" t="s">
        <v>41</v>
      </c>
      <c r="K11" s="8" t="s">
        <v>42</v>
      </c>
      <c r="L11" s="6"/>
      <c r="M11" s="7">
        <v>46088</v>
      </c>
      <c r="N11" s="7" t="s">
        <v>41</v>
      </c>
      <c r="O11" s="7" t="s">
        <v>41</v>
      </c>
      <c r="P11" s="6" t="s">
        <v>43</v>
      </c>
      <c r="Q11" s="8" t="s">
        <v>44</v>
      </c>
      <c r="R11" t="str">
        <f>HYPERLINK("https://docs.wto.org/imrd/directdoc.asp?DDFDocuments/t/G/TBTN26/BDI701.docx", "https://docs.wto.org/imrd/directdoc.asp?DDFDocuments/t/G/TBTN26/BDI701.docx")</f>
        <v>https://docs.wto.org/imrd/directdoc.asp?DDFDocuments/t/G/TBTN26/BDI701.docx</v>
      </c>
      <c r="S11" t="str">
        <f>HYPERLINK("https://docs.wto.org/imrd/directdoc.asp?DDFDocuments/u/G/TBTN26/BDI701.docx", "https://docs.wto.org/imrd/directdoc.asp?DDFDocuments/u/G/TBTN26/BDI701.docx")</f>
        <v>https://docs.wto.org/imrd/directdoc.asp?DDFDocuments/u/G/TBTN26/BDI701.docx</v>
      </c>
      <c r="T11" t="str">
        <f>HYPERLINK("https://docs.wto.org/imrd/directdoc.asp?DDFDocuments/v/G/TBTN26/BDI701.docx", "https://docs.wto.org/imrd/directdoc.asp?DDFDocuments/v/G/TBTN26/BDI701.docx")</f>
        <v>https://docs.wto.org/imrd/directdoc.asp?DDFDocuments/v/G/TBTN26/BDI701.docx</v>
      </c>
      <c r="U11" t="s">
        <v>45</v>
      </c>
      <c r="V11" t="s">
        <v>46</v>
      </c>
      <c r="W11" t="s">
        <v>46</v>
      </c>
      <c r="X11" t="s">
        <v>46</v>
      </c>
      <c r="Y11" t="s">
        <v>46</v>
      </c>
      <c r="Z11" t="s">
        <v>46</v>
      </c>
      <c r="AA11" t="s">
        <v>46</v>
      </c>
      <c r="AB11" s="2" t="s">
        <v>47</v>
      </c>
      <c r="AC11" t="s">
        <v>41</v>
      </c>
      <c r="AD11" t="s">
        <v>41</v>
      </c>
      <c r="AE11" t="s">
        <v>41</v>
      </c>
      <c r="AF11" t="s">
        <v>41</v>
      </c>
      <c r="AG11" t="s">
        <v>41</v>
      </c>
      <c r="AH11" s="2" t="s">
        <v>41</v>
      </c>
    </row>
    <row r="12" spans="1:34" ht="135">
      <c r="A12" s="6" t="s">
        <v>48</v>
      </c>
      <c r="B12" s="7">
        <v>46028</v>
      </c>
      <c r="C12" s="9" t="str">
        <f>HYPERLINK("https://eping.wto.org/en/Search?viewData= G/TBT/N/TZA/1476"," G/TBT/N/TZA/1476")</f>
        <v xml:space="preserve"> G/TBT/N/TZA/1476</v>
      </c>
      <c r="D12" s="8" t="s">
        <v>108</v>
      </c>
      <c r="E12" s="8" t="s">
        <v>109</v>
      </c>
      <c r="F12" s="8" t="s">
        <v>110</v>
      </c>
      <c r="G12" s="8" t="s">
        <v>52</v>
      </c>
      <c r="H12" s="8" t="s">
        <v>39</v>
      </c>
      <c r="I12" s="8" t="s">
        <v>62</v>
      </c>
      <c r="J12" s="8" t="s">
        <v>41</v>
      </c>
      <c r="K12" s="8" t="s">
        <v>42</v>
      </c>
      <c r="L12" s="6"/>
      <c r="M12" s="7">
        <v>46088</v>
      </c>
      <c r="N12" s="7" t="s">
        <v>41</v>
      </c>
      <c r="O12" s="7" t="s">
        <v>41</v>
      </c>
      <c r="P12" s="6" t="s">
        <v>43</v>
      </c>
      <c r="Q12" s="8" t="s">
        <v>111</v>
      </c>
      <c r="R12" t="str">
        <f>HYPERLINK("https://docs.wto.org/imrd/directdoc.asp?DDFDocuments/t/G/TBTN26/TZA1476.docx", "https://docs.wto.org/imrd/directdoc.asp?DDFDocuments/t/G/TBTN26/TZA1476.docx")</f>
        <v>https://docs.wto.org/imrd/directdoc.asp?DDFDocuments/t/G/TBTN26/TZA1476.docx</v>
      </c>
      <c r="S12" t="str">
        <f>HYPERLINK("https://docs.wto.org/imrd/directdoc.asp?DDFDocuments/u/G/TBTN26/TZA1476.docx", "https://docs.wto.org/imrd/directdoc.asp?DDFDocuments/u/G/TBTN26/TZA1476.docx")</f>
        <v>https://docs.wto.org/imrd/directdoc.asp?DDFDocuments/u/G/TBTN26/TZA1476.docx</v>
      </c>
      <c r="T12" t="str">
        <f>HYPERLINK("https://docs.wto.org/imrd/directdoc.asp?DDFDocuments/v/G/TBTN26/TZA1476.docx", "https://docs.wto.org/imrd/directdoc.asp?DDFDocuments/v/G/TBTN26/TZA1476.docx")</f>
        <v>https://docs.wto.org/imrd/directdoc.asp?DDFDocuments/v/G/TBTN26/TZA1476.docx</v>
      </c>
      <c r="U12" t="s">
        <v>45</v>
      </c>
      <c r="V12" t="s">
        <v>46</v>
      </c>
      <c r="W12" t="s">
        <v>46</v>
      </c>
      <c r="X12" t="s">
        <v>46</v>
      </c>
      <c r="Y12" t="s">
        <v>46</v>
      </c>
      <c r="Z12" t="s">
        <v>46</v>
      </c>
      <c r="AA12" t="s">
        <v>46</v>
      </c>
      <c r="AB12" s="2" t="s">
        <v>112</v>
      </c>
      <c r="AC12" t="s">
        <v>41</v>
      </c>
      <c r="AD12" t="s">
        <v>41</v>
      </c>
      <c r="AE12" t="s">
        <v>41</v>
      </c>
      <c r="AF12" t="s">
        <v>41</v>
      </c>
      <c r="AG12" t="s">
        <v>41</v>
      </c>
      <c r="AH12" s="2" t="s">
        <v>41</v>
      </c>
    </row>
    <row r="13" spans="1:34" ht="45">
      <c r="A13" s="6" t="s">
        <v>48</v>
      </c>
      <c r="B13" s="7">
        <v>46028</v>
      </c>
      <c r="C13" s="9" t="str">
        <f>HYPERLINK("https://eping.wto.org/en/Search?viewData= G/TBT/N/BDI/698, G/TBT/N/KEN/1960, G/TBT/N/RWA/1328, G/TBT/N/TZA/1478, G/TBT/N/UGA/2296"," G/TBT/N/BDI/698, G/TBT/N/KEN/1960, G/TBT/N/RWA/1328, G/TBT/N/TZA/1478, G/TBT/N/UGA/2296")</f>
        <v xml:space="preserve"> G/TBT/N/BDI/698, G/TBT/N/KEN/1960, G/TBT/N/RWA/1328, G/TBT/N/TZA/1478, G/TBT/N/UGA/2296</v>
      </c>
      <c r="D13" s="8" t="s">
        <v>82</v>
      </c>
      <c r="E13" s="8" t="s">
        <v>83</v>
      </c>
      <c r="F13" s="8" t="s">
        <v>84</v>
      </c>
      <c r="G13" s="8" t="s">
        <v>41</v>
      </c>
      <c r="H13" s="8" t="s">
        <v>85</v>
      </c>
      <c r="I13" s="8" t="s">
        <v>86</v>
      </c>
      <c r="J13" s="8" t="s">
        <v>41</v>
      </c>
      <c r="K13" s="8" t="s">
        <v>41</v>
      </c>
      <c r="L13" s="6"/>
      <c r="M13" s="7">
        <v>46088</v>
      </c>
      <c r="N13" s="7">
        <v>46112</v>
      </c>
      <c r="O13" s="7" t="s">
        <v>41</v>
      </c>
      <c r="P13" s="6" t="s">
        <v>43</v>
      </c>
      <c r="Q13" s="8" t="s">
        <v>87</v>
      </c>
      <c r="R13" t="str">
        <f>HYPERLINK("https://docs.wto.org/imrd/directdoc.asp?DDFDocuments/t/G/TBTN26/BDI698.docx", "https://docs.wto.org/imrd/directdoc.asp?DDFDocuments/t/G/TBTN26/BDI698.docx")</f>
        <v>https://docs.wto.org/imrd/directdoc.asp?DDFDocuments/t/G/TBTN26/BDI698.docx</v>
      </c>
      <c r="S13" t="str">
        <f>HYPERLINK("https://docs.wto.org/imrd/directdoc.asp?DDFDocuments/u/G/TBTN26/BDI698.docx", "https://docs.wto.org/imrd/directdoc.asp?DDFDocuments/u/G/TBTN26/BDI698.docx")</f>
        <v>https://docs.wto.org/imrd/directdoc.asp?DDFDocuments/u/G/TBTN26/BDI698.docx</v>
      </c>
      <c r="T13" t="str">
        <f>HYPERLINK("https://docs.wto.org/imrd/directdoc.asp?DDFDocuments/v/G/TBTN26/BDI698.docx", "https://docs.wto.org/imrd/directdoc.asp?DDFDocuments/v/G/TBTN26/BDI698.docx")</f>
        <v>https://docs.wto.org/imrd/directdoc.asp?DDFDocuments/v/G/TBTN26/BDI698.docx</v>
      </c>
      <c r="U13" t="s">
        <v>45</v>
      </c>
      <c r="V13" t="s">
        <v>46</v>
      </c>
      <c r="W13" t="s">
        <v>45</v>
      </c>
      <c r="X13" t="s">
        <v>46</v>
      </c>
      <c r="Y13" t="s">
        <v>46</v>
      </c>
      <c r="Z13" t="s">
        <v>46</v>
      </c>
      <c r="AA13" t="s">
        <v>46</v>
      </c>
      <c r="AB13" s="2" t="s">
        <v>88</v>
      </c>
      <c r="AC13" t="s">
        <v>41</v>
      </c>
      <c r="AD13" t="s">
        <v>41</v>
      </c>
      <c r="AE13" t="s">
        <v>41</v>
      </c>
      <c r="AF13" t="s">
        <v>41</v>
      </c>
      <c r="AG13" t="s">
        <v>41</v>
      </c>
      <c r="AH13" s="2" t="s">
        <v>41</v>
      </c>
    </row>
    <row r="14" spans="1:34" ht="45">
      <c r="A14" s="6" t="s">
        <v>48</v>
      </c>
      <c r="B14" s="7">
        <v>46028</v>
      </c>
      <c r="C14" s="9" t="str">
        <f>HYPERLINK("https://eping.wto.org/en/Search?viewData= G/SPS/N/TZA/490"," G/SPS/N/TZA/490")</f>
        <v xml:space="preserve"> G/SPS/N/TZA/490</v>
      </c>
      <c r="D14" s="8" t="s">
        <v>113</v>
      </c>
      <c r="E14" s="8" t="s">
        <v>114</v>
      </c>
      <c r="F14" s="8" t="s">
        <v>51</v>
      </c>
      <c r="G14" s="8" t="s">
        <v>52</v>
      </c>
      <c r="H14" s="8" t="s">
        <v>39</v>
      </c>
      <c r="I14" s="8" t="s">
        <v>53</v>
      </c>
      <c r="J14" s="8" t="s">
        <v>41</v>
      </c>
      <c r="K14" s="8" t="s">
        <v>115</v>
      </c>
      <c r="L14" s="6" t="s">
        <v>41</v>
      </c>
      <c r="M14" s="7">
        <v>46088</v>
      </c>
      <c r="N14" s="7" t="s">
        <v>41</v>
      </c>
      <c r="O14" s="7" t="s">
        <v>41</v>
      </c>
      <c r="P14" s="6" t="s">
        <v>43</v>
      </c>
      <c r="Q14" s="8" t="s">
        <v>116</v>
      </c>
      <c r="R14" t="str">
        <f>HYPERLINK("https://docs.wto.org/imrd/directdoc.asp?DDFDocuments/t/G/SPS/NTZA490.docx", "https://docs.wto.org/imrd/directdoc.asp?DDFDocuments/t/G/SPS/NTZA490.docx")</f>
        <v>https://docs.wto.org/imrd/directdoc.asp?DDFDocuments/t/G/SPS/NTZA490.docx</v>
      </c>
      <c r="T14" t="str">
        <f>HYPERLINK("https://docs.wto.org/imrd/directdoc.asp?DDFDocuments/v/G/SPS/NTZA490.docx", "https://docs.wto.org/imrd/directdoc.asp?DDFDocuments/v/G/SPS/NTZA490.docx")</f>
        <v>https://docs.wto.org/imrd/directdoc.asp?DDFDocuments/v/G/SPS/NTZA490.docx</v>
      </c>
      <c r="U14" t="s">
        <v>41</v>
      </c>
      <c r="V14" t="s">
        <v>41</v>
      </c>
      <c r="W14" t="s">
        <v>41</v>
      </c>
      <c r="X14" t="s">
        <v>41</v>
      </c>
      <c r="Y14" t="s">
        <v>41</v>
      </c>
      <c r="Z14" t="s">
        <v>41</v>
      </c>
      <c r="AA14" t="s">
        <v>41</v>
      </c>
      <c r="AB14" s="2" t="s">
        <v>41</v>
      </c>
      <c r="AC14" t="s">
        <v>46</v>
      </c>
      <c r="AD14" t="s">
        <v>46</v>
      </c>
      <c r="AE14" t="s">
        <v>46</v>
      </c>
      <c r="AF14" t="s">
        <v>45</v>
      </c>
      <c r="AG14" t="s">
        <v>56</v>
      </c>
      <c r="AH14" s="2" t="s">
        <v>41</v>
      </c>
    </row>
    <row r="15" spans="1:34" ht="90">
      <c r="A15" s="6" t="s">
        <v>65</v>
      </c>
      <c r="B15" s="7">
        <v>46028</v>
      </c>
      <c r="C15" s="9" t="str">
        <f>HYPERLINK("https://eping.wto.org/en/Search?viewData= G/TBT/N/EGY/568"," G/TBT/N/EGY/568")</f>
        <v xml:space="preserve"> G/TBT/N/EGY/568</v>
      </c>
      <c r="D15" s="8" t="s">
        <v>117</v>
      </c>
      <c r="E15" s="8" t="s">
        <v>118</v>
      </c>
      <c r="F15" s="8" t="s">
        <v>119</v>
      </c>
      <c r="G15" s="8" t="s">
        <v>41</v>
      </c>
      <c r="H15" s="8" t="s">
        <v>120</v>
      </c>
      <c r="I15" s="8" t="s">
        <v>70</v>
      </c>
      <c r="J15" s="8" t="s">
        <v>71</v>
      </c>
      <c r="K15" s="8" t="s">
        <v>41</v>
      </c>
      <c r="L15" s="6"/>
      <c r="M15" s="7">
        <v>46088</v>
      </c>
      <c r="N15" s="7" t="s">
        <v>41</v>
      </c>
      <c r="O15" s="7" t="s">
        <v>41</v>
      </c>
      <c r="P15" s="6" t="s">
        <v>43</v>
      </c>
      <c r="Q15" s="6"/>
      <c r="R15" t="str">
        <f>HYPERLINK("https://docs.wto.org/imrd/directdoc.asp?DDFDocuments/t/G/TBTN26/EGY568.docx", "https://docs.wto.org/imrd/directdoc.asp?DDFDocuments/t/G/TBTN26/EGY568.docx")</f>
        <v>https://docs.wto.org/imrd/directdoc.asp?DDFDocuments/t/G/TBTN26/EGY568.docx</v>
      </c>
      <c r="T15" t="str">
        <f>HYPERLINK("https://docs.wto.org/imrd/directdoc.asp?DDFDocuments/v/G/TBTN26/EGY568.docx", "https://docs.wto.org/imrd/directdoc.asp?DDFDocuments/v/G/TBTN26/EGY568.docx")</f>
        <v>https://docs.wto.org/imrd/directdoc.asp?DDFDocuments/v/G/TBTN26/EGY568.docx</v>
      </c>
      <c r="U15" t="s">
        <v>45</v>
      </c>
      <c r="V15" t="s">
        <v>46</v>
      </c>
      <c r="W15" t="s">
        <v>46</v>
      </c>
      <c r="X15" t="s">
        <v>46</v>
      </c>
      <c r="Y15" t="s">
        <v>46</v>
      </c>
      <c r="Z15" t="s">
        <v>46</v>
      </c>
      <c r="AA15" t="s">
        <v>46</v>
      </c>
      <c r="AB15" s="2" t="s">
        <v>121</v>
      </c>
      <c r="AC15" t="s">
        <v>41</v>
      </c>
      <c r="AD15" t="s">
        <v>41</v>
      </c>
      <c r="AE15" t="s">
        <v>41</v>
      </c>
      <c r="AF15" t="s">
        <v>41</v>
      </c>
      <c r="AG15" t="s">
        <v>41</v>
      </c>
      <c r="AH15" s="2" t="s">
        <v>41</v>
      </c>
    </row>
    <row r="16" spans="1:34" ht="45">
      <c r="A16" s="6" t="s">
        <v>122</v>
      </c>
      <c r="B16" s="7">
        <v>46028</v>
      </c>
      <c r="C16" s="9" t="str">
        <f>HYPERLINK("https://eping.wto.org/en/Search?viewData= G/TBT/N/JPN/893"," G/TBT/N/JPN/893")</f>
        <v xml:space="preserve"> G/TBT/N/JPN/893</v>
      </c>
      <c r="D16" s="8" t="s">
        <v>123</v>
      </c>
      <c r="E16" s="8" t="s">
        <v>124</v>
      </c>
      <c r="F16" s="8" t="s">
        <v>125</v>
      </c>
      <c r="G16" s="8" t="s">
        <v>41</v>
      </c>
      <c r="H16" s="8" t="s">
        <v>126</v>
      </c>
      <c r="I16" s="8" t="s">
        <v>127</v>
      </c>
      <c r="J16" s="8" t="s">
        <v>128</v>
      </c>
      <c r="K16" s="8" t="s">
        <v>41</v>
      </c>
      <c r="L16" s="6"/>
      <c r="M16" s="7">
        <v>46088</v>
      </c>
      <c r="N16" s="7" t="s">
        <v>41</v>
      </c>
      <c r="O16" s="7" t="s">
        <v>41</v>
      </c>
      <c r="P16" s="6" t="s">
        <v>43</v>
      </c>
      <c r="Q16" s="8" t="s">
        <v>129</v>
      </c>
      <c r="R16" t="str">
        <f>HYPERLINK("https://docs.wto.org/imrd/directdoc.asp?DDFDocuments/t/G/TBTN26/JPN893.docx", "https://docs.wto.org/imrd/directdoc.asp?DDFDocuments/t/G/TBTN26/JPN893.docx")</f>
        <v>https://docs.wto.org/imrd/directdoc.asp?DDFDocuments/t/G/TBTN26/JPN893.docx</v>
      </c>
      <c r="S16" t="str">
        <f>HYPERLINK("https://docs.wto.org/imrd/directdoc.asp?DDFDocuments/u/G/TBTN26/JPN893.docx", "https://docs.wto.org/imrd/directdoc.asp?DDFDocuments/u/G/TBTN26/JPN893.docx")</f>
        <v>https://docs.wto.org/imrd/directdoc.asp?DDFDocuments/u/G/TBTN26/JPN893.docx</v>
      </c>
      <c r="T16" t="str">
        <f>HYPERLINK("https://docs.wto.org/imrd/directdoc.asp?DDFDocuments/v/G/TBTN26/JPN893.docx", "https://docs.wto.org/imrd/directdoc.asp?DDFDocuments/v/G/TBTN26/JPN893.docx")</f>
        <v>https://docs.wto.org/imrd/directdoc.asp?DDFDocuments/v/G/TBTN26/JPN893.docx</v>
      </c>
      <c r="U16" t="s">
        <v>45</v>
      </c>
      <c r="V16" t="s">
        <v>46</v>
      </c>
      <c r="W16" t="s">
        <v>46</v>
      </c>
      <c r="X16" t="s">
        <v>46</v>
      </c>
      <c r="Y16" t="s">
        <v>46</v>
      </c>
      <c r="Z16" t="s">
        <v>46</v>
      </c>
      <c r="AA16" t="s">
        <v>46</v>
      </c>
      <c r="AB16" s="2" t="s">
        <v>130</v>
      </c>
      <c r="AC16" t="s">
        <v>41</v>
      </c>
      <c r="AD16" t="s">
        <v>41</v>
      </c>
      <c r="AE16" t="s">
        <v>41</v>
      </c>
      <c r="AF16" t="s">
        <v>41</v>
      </c>
      <c r="AG16" t="s">
        <v>41</v>
      </c>
      <c r="AH16" s="2" t="s">
        <v>41</v>
      </c>
    </row>
    <row r="17" spans="1:34" ht="30">
      <c r="A17" s="6" t="s">
        <v>34</v>
      </c>
      <c r="B17" s="7">
        <v>46028</v>
      </c>
      <c r="C17" s="9" t="str">
        <f>HYPERLINK("https://eping.wto.org/en/Search?viewData= G/TBT/N/BDI/700, G/TBT/N/KEN/1962, G/TBT/N/RWA/1330, G/TBT/N/TZA/1480, G/TBT/N/UGA/2298"," G/TBT/N/BDI/700, G/TBT/N/KEN/1962, G/TBT/N/RWA/1330, G/TBT/N/TZA/1480, G/TBT/N/UGA/2298")</f>
        <v xml:space="preserve"> G/TBT/N/BDI/700, G/TBT/N/KEN/1962, G/TBT/N/RWA/1330, G/TBT/N/TZA/1480, G/TBT/N/UGA/2298</v>
      </c>
      <c r="D17" s="8" t="s">
        <v>131</v>
      </c>
      <c r="E17" s="8" t="s">
        <v>132</v>
      </c>
      <c r="F17" s="8" t="s">
        <v>133</v>
      </c>
      <c r="G17" s="8" t="s">
        <v>41</v>
      </c>
      <c r="H17" s="8" t="s">
        <v>134</v>
      </c>
      <c r="I17" s="8" t="s">
        <v>86</v>
      </c>
      <c r="J17" s="8" t="s">
        <v>41</v>
      </c>
      <c r="K17" s="8" t="s">
        <v>41</v>
      </c>
      <c r="L17" s="6"/>
      <c r="M17" s="7">
        <v>46088</v>
      </c>
      <c r="N17" s="7">
        <v>46112</v>
      </c>
      <c r="O17" s="7" t="s">
        <v>41</v>
      </c>
      <c r="P17" s="6" t="s">
        <v>43</v>
      </c>
      <c r="Q17" s="8" t="s">
        <v>135</v>
      </c>
      <c r="R17" t="str">
        <f>HYPERLINK("https://docs.wto.org/imrd/directdoc.asp?DDFDocuments/t/G/TBTN26/BDI700.docx", "https://docs.wto.org/imrd/directdoc.asp?DDFDocuments/t/G/TBTN26/BDI700.docx")</f>
        <v>https://docs.wto.org/imrd/directdoc.asp?DDFDocuments/t/G/TBTN26/BDI700.docx</v>
      </c>
      <c r="S17" t="str">
        <f>HYPERLINK("https://docs.wto.org/imrd/directdoc.asp?DDFDocuments/u/G/TBTN26/BDI700.docx", "https://docs.wto.org/imrd/directdoc.asp?DDFDocuments/u/G/TBTN26/BDI700.docx")</f>
        <v>https://docs.wto.org/imrd/directdoc.asp?DDFDocuments/u/G/TBTN26/BDI700.docx</v>
      </c>
      <c r="T17" t="str">
        <f>HYPERLINK("https://docs.wto.org/imrd/directdoc.asp?DDFDocuments/v/G/TBTN26/BDI700.docx", "https://docs.wto.org/imrd/directdoc.asp?DDFDocuments/v/G/TBTN26/BDI700.docx")</f>
        <v>https://docs.wto.org/imrd/directdoc.asp?DDFDocuments/v/G/TBTN26/BDI700.docx</v>
      </c>
      <c r="U17" t="s">
        <v>45</v>
      </c>
      <c r="V17" t="s">
        <v>46</v>
      </c>
      <c r="W17" t="s">
        <v>46</v>
      </c>
      <c r="X17" t="s">
        <v>46</v>
      </c>
      <c r="Y17" t="s">
        <v>46</v>
      </c>
      <c r="Z17" t="s">
        <v>46</v>
      </c>
      <c r="AA17" t="s">
        <v>46</v>
      </c>
      <c r="AB17" s="2" t="s">
        <v>136</v>
      </c>
      <c r="AC17" t="s">
        <v>41</v>
      </c>
      <c r="AD17" t="s">
        <v>41</v>
      </c>
      <c r="AE17" t="s">
        <v>41</v>
      </c>
      <c r="AF17" t="s">
        <v>41</v>
      </c>
      <c r="AG17" t="s">
        <v>41</v>
      </c>
      <c r="AH17" s="2" t="s">
        <v>41</v>
      </c>
    </row>
    <row r="18" spans="1:34" ht="90">
      <c r="A18" s="6" t="s">
        <v>65</v>
      </c>
      <c r="B18" s="7">
        <v>46028</v>
      </c>
      <c r="C18" s="9" t="str">
        <f>HYPERLINK("https://eping.wto.org/en/Search?viewData= G/TBT/N/EGY/567"," G/TBT/N/EGY/567")</f>
        <v xml:space="preserve"> G/TBT/N/EGY/567</v>
      </c>
      <c r="D18" s="8" t="s">
        <v>137</v>
      </c>
      <c r="E18" s="8" t="s">
        <v>138</v>
      </c>
      <c r="F18" s="8" t="s">
        <v>139</v>
      </c>
      <c r="G18" s="8" t="s">
        <v>41</v>
      </c>
      <c r="H18" s="8" t="s">
        <v>140</v>
      </c>
      <c r="I18" s="8" t="s">
        <v>70</v>
      </c>
      <c r="J18" s="8" t="s">
        <v>71</v>
      </c>
      <c r="K18" s="8" t="s">
        <v>41</v>
      </c>
      <c r="L18" s="6"/>
      <c r="M18" s="7">
        <v>46088</v>
      </c>
      <c r="N18" s="7" t="s">
        <v>41</v>
      </c>
      <c r="O18" s="7" t="s">
        <v>41</v>
      </c>
      <c r="P18" s="6" t="s">
        <v>43</v>
      </c>
      <c r="Q18" s="6"/>
      <c r="R18" t="str">
        <f>HYPERLINK("https://docs.wto.org/imrd/directdoc.asp?DDFDocuments/t/G/TBTN26/EGY567.docx", "https://docs.wto.org/imrd/directdoc.asp?DDFDocuments/t/G/TBTN26/EGY567.docx")</f>
        <v>https://docs.wto.org/imrd/directdoc.asp?DDFDocuments/t/G/TBTN26/EGY567.docx</v>
      </c>
      <c r="T18" t="str">
        <f>HYPERLINK("https://docs.wto.org/imrd/directdoc.asp?DDFDocuments/v/G/TBTN26/EGY567.docx", "https://docs.wto.org/imrd/directdoc.asp?DDFDocuments/v/G/TBTN26/EGY567.docx")</f>
        <v>https://docs.wto.org/imrd/directdoc.asp?DDFDocuments/v/G/TBTN26/EGY567.docx</v>
      </c>
      <c r="U18" t="s">
        <v>45</v>
      </c>
      <c r="V18" t="s">
        <v>46</v>
      </c>
      <c r="W18" t="s">
        <v>46</v>
      </c>
      <c r="X18" t="s">
        <v>46</v>
      </c>
      <c r="Y18" t="s">
        <v>46</v>
      </c>
      <c r="Z18" t="s">
        <v>46</v>
      </c>
      <c r="AA18" t="s">
        <v>46</v>
      </c>
      <c r="AB18" s="2" t="s">
        <v>141</v>
      </c>
      <c r="AC18" t="s">
        <v>41</v>
      </c>
      <c r="AD18" t="s">
        <v>41</v>
      </c>
      <c r="AE18" t="s">
        <v>41</v>
      </c>
      <c r="AF18" t="s">
        <v>41</v>
      </c>
      <c r="AG18" t="s">
        <v>41</v>
      </c>
      <c r="AH18" s="2" t="s">
        <v>41</v>
      </c>
    </row>
    <row r="19" spans="1:34" ht="30">
      <c r="A19" s="6" t="s">
        <v>142</v>
      </c>
      <c r="B19" s="7">
        <v>46028</v>
      </c>
      <c r="C19" s="9" t="str">
        <f>HYPERLINK("https://eping.wto.org/en/Search?viewData= G/SPS/N/BRA/2453"," G/SPS/N/BRA/2453")</f>
        <v xml:space="preserve"> G/SPS/N/BRA/2453</v>
      </c>
      <c r="D19" s="8" t="s">
        <v>143</v>
      </c>
      <c r="E19" s="8" t="s">
        <v>144</v>
      </c>
      <c r="F19" s="8" t="s">
        <v>145</v>
      </c>
      <c r="G19" s="8" t="s">
        <v>146</v>
      </c>
      <c r="H19" s="8" t="s">
        <v>41</v>
      </c>
      <c r="I19" s="8" t="s">
        <v>147</v>
      </c>
      <c r="J19" s="8" t="s">
        <v>41</v>
      </c>
      <c r="K19" s="8" t="s">
        <v>148</v>
      </c>
      <c r="L19" s="6" t="s">
        <v>149</v>
      </c>
      <c r="M19" s="7">
        <v>46088</v>
      </c>
      <c r="N19" s="7" t="s">
        <v>41</v>
      </c>
      <c r="O19" s="7" t="s">
        <v>41</v>
      </c>
      <c r="P19" s="6" t="s">
        <v>43</v>
      </c>
      <c r="Q19" s="8" t="s">
        <v>150</v>
      </c>
      <c r="R19" t="str">
        <f>HYPERLINK("https://docs.wto.org/imrd/directdoc.asp?DDFDocuments/t/G/SPS/NBRA2453.docx", "https://docs.wto.org/imrd/directdoc.asp?DDFDocuments/t/G/SPS/NBRA2453.docx")</f>
        <v>https://docs.wto.org/imrd/directdoc.asp?DDFDocuments/t/G/SPS/NBRA2453.docx</v>
      </c>
      <c r="S19" t="str">
        <f>HYPERLINK("https://docs.wto.org/imrd/directdoc.asp?DDFDocuments/u/G/SPS/NBRA2453.docx", "https://docs.wto.org/imrd/directdoc.asp?DDFDocuments/u/G/SPS/NBRA2453.docx")</f>
        <v>https://docs.wto.org/imrd/directdoc.asp?DDFDocuments/u/G/SPS/NBRA2453.docx</v>
      </c>
      <c r="T19" t="str">
        <f>HYPERLINK("https://docs.wto.org/imrd/directdoc.asp?DDFDocuments/v/G/SPS/NBRA2453.docx", "https://docs.wto.org/imrd/directdoc.asp?DDFDocuments/v/G/SPS/NBRA2453.docx")</f>
        <v>https://docs.wto.org/imrd/directdoc.asp?DDFDocuments/v/G/SPS/NBRA2453.docx</v>
      </c>
      <c r="U19" t="s">
        <v>41</v>
      </c>
      <c r="V19" t="s">
        <v>41</v>
      </c>
      <c r="W19" t="s">
        <v>41</v>
      </c>
      <c r="X19" t="s">
        <v>41</v>
      </c>
      <c r="Y19" t="s">
        <v>41</v>
      </c>
      <c r="Z19" t="s">
        <v>41</v>
      </c>
      <c r="AA19" t="s">
        <v>41</v>
      </c>
      <c r="AB19" s="2" t="s">
        <v>41</v>
      </c>
      <c r="AC19" t="s">
        <v>46</v>
      </c>
      <c r="AD19" t="s">
        <v>46</v>
      </c>
      <c r="AE19" t="s">
        <v>45</v>
      </c>
      <c r="AF19" t="s">
        <v>46</v>
      </c>
      <c r="AG19" t="s">
        <v>45</v>
      </c>
      <c r="AH19" s="2" t="s">
        <v>41</v>
      </c>
    </row>
    <row r="20" spans="1:34" ht="60">
      <c r="A20" s="6" t="s">
        <v>151</v>
      </c>
      <c r="B20" s="7">
        <v>46028</v>
      </c>
      <c r="C20" s="9" t="str">
        <f>HYPERLINK("https://eping.wto.org/en/Search?viewData= G/TBT/N/TPKM/564/Add.1"," G/TBT/N/TPKM/564/Add.1")</f>
        <v xml:space="preserve"> G/TBT/N/TPKM/564/Add.1</v>
      </c>
      <c r="D20" s="8" t="s">
        <v>152</v>
      </c>
      <c r="E20" s="8" t="s">
        <v>153</v>
      </c>
      <c r="F20" s="8" t="s">
        <v>154</v>
      </c>
      <c r="G20" s="8" t="s">
        <v>155</v>
      </c>
      <c r="H20" s="8" t="s">
        <v>156</v>
      </c>
      <c r="I20" s="8" t="s">
        <v>157</v>
      </c>
      <c r="J20" s="8" t="s">
        <v>41</v>
      </c>
      <c r="K20" s="8" t="s">
        <v>41</v>
      </c>
      <c r="L20" s="6"/>
      <c r="M20" s="7" t="s">
        <v>41</v>
      </c>
      <c r="N20" s="7" t="s">
        <v>41</v>
      </c>
      <c r="O20" s="7" t="s">
        <v>41</v>
      </c>
      <c r="P20" s="6" t="s">
        <v>106</v>
      </c>
      <c r="Q20" s="8" t="s">
        <v>158</v>
      </c>
      <c r="R20" t="str">
        <f>HYPERLINK("https://docs.wto.org/imrd/directdoc.asp?DDFDocuments/t/G/TBTN25/TPKM564A1.docx", "https://docs.wto.org/imrd/directdoc.asp?DDFDocuments/t/G/TBTN25/TPKM564A1.docx")</f>
        <v>https://docs.wto.org/imrd/directdoc.asp?DDFDocuments/t/G/TBTN25/TPKM564A1.docx</v>
      </c>
      <c r="S20" t="str">
        <f>HYPERLINK("https://docs.wto.org/imrd/directdoc.asp?DDFDocuments/u/G/TBTN25/TPKM564A1.docx", "https://docs.wto.org/imrd/directdoc.asp?DDFDocuments/u/G/TBTN25/TPKM564A1.docx")</f>
        <v>https://docs.wto.org/imrd/directdoc.asp?DDFDocuments/u/G/TBTN25/TPKM564A1.docx</v>
      </c>
      <c r="T20" t="str">
        <f>HYPERLINK("https://docs.wto.org/imrd/directdoc.asp?DDFDocuments/v/G/TBTN25/TPKM564A1.docx", "https://docs.wto.org/imrd/directdoc.asp?DDFDocuments/v/G/TBTN25/TPKM564A1.docx")</f>
        <v>https://docs.wto.org/imrd/directdoc.asp?DDFDocuments/v/G/TBTN25/TPKM564A1.docx</v>
      </c>
      <c r="U20" t="s">
        <v>46</v>
      </c>
      <c r="V20" t="s">
        <v>46</v>
      </c>
      <c r="W20" t="s">
        <v>46</v>
      </c>
      <c r="X20" t="s">
        <v>46</v>
      </c>
      <c r="Y20" t="s">
        <v>46</v>
      </c>
      <c r="Z20" t="s">
        <v>46</v>
      </c>
      <c r="AA20" t="s">
        <v>46</v>
      </c>
      <c r="AB20" s="2" t="s">
        <v>41</v>
      </c>
      <c r="AC20" t="s">
        <v>41</v>
      </c>
      <c r="AD20" t="s">
        <v>41</v>
      </c>
      <c r="AE20" t="s">
        <v>41</v>
      </c>
      <c r="AF20" t="s">
        <v>41</v>
      </c>
      <c r="AG20" t="s">
        <v>41</v>
      </c>
      <c r="AH20" s="2" t="s">
        <v>41</v>
      </c>
    </row>
    <row r="21" spans="1:34" ht="105">
      <c r="A21" s="6" t="s">
        <v>159</v>
      </c>
      <c r="B21" s="7">
        <v>46028</v>
      </c>
      <c r="C21" s="9" t="str">
        <f>HYPERLINK("https://eping.wto.org/en/Search?viewData= G/SPS/N/COL/410"," G/SPS/N/COL/410")</f>
        <v xml:space="preserve"> G/SPS/N/COL/410</v>
      </c>
      <c r="D21" s="8" t="s">
        <v>160</v>
      </c>
      <c r="E21" s="8" t="s">
        <v>161</v>
      </c>
      <c r="F21" s="8" t="s">
        <v>162</v>
      </c>
      <c r="G21" s="8" t="s">
        <v>163</v>
      </c>
      <c r="H21" s="8" t="s">
        <v>41</v>
      </c>
      <c r="I21" s="8" t="s">
        <v>164</v>
      </c>
      <c r="J21" s="8" t="s">
        <v>41</v>
      </c>
      <c r="K21" s="8" t="s">
        <v>165</v>
      </c>
      <c r="L21" s="6" t="s">
        <v>166</v>
      </c>
      <c r="M21" s="7" t="s">
        <v>41</v>
      </c>
      <c r="N21" s="7" t="s">
        <v>41</v>
      </c>
      <c r="O21" s="7">
        <v>46021</v>
      </c>
      <c r="P21" s="6" t="s">
        <v>167</v>
      </c>
      <c r="Q21" s="8" t="s">
        <v>168</v>
      </c>
      <c r="R21" t="str">
        <f>HYPERLINK("https://docs.wto.org/imrd/directdoc.asp?DDFDocuments/t/G/SPS/NCOL410.docx", "https://docs.wto.org/imrd/directdoc.asp?DDFDocuments/t/G/SPS/NCOL410.docx")</f>
        <v>https://docs.wto.org/imrd/directdoc.asp?DDFDocuments/t/G/SPS/NCOL410.docx</v>
      </c>
      <c r="S21" t="str">
        <f>HYPERLINK("https://docs.wto.org/imrd/directdoc.asp?DDFDocuments/u/G/SPS/NCOL410.docx", "https://docs.wto.org/imrd/directdoc.asp?DDFDocuments/u/G/SPS/NCOL410.docx")</f>
        <v>https://docs.wto.org/imrd/directdoc.asp?DDFDocuments/u/G/SPS/NCOL410.docx</v>
      </c>
      <c r="T21" t="str">
        <f>HYPERLINK("https://docs.wto.org/imrd/directdoc.asp?DDFDocuments/v/G/SPS/NCOL410.docx", "https://docs.wto.org/imrd/directdoc.asp?DDFDocuments/v/G/SPS/NCOL410.docx")</f>
        <v>https://docs.wto.org/imrd/directdoc.asp?DDFDocuments/v/G/SPS/NCOL410.docx</v>
      </c>
      <c r="U21" t="s">
        <v>41</v>
      </c>
      <c r="V21" t="s">
        <v>41</v>
      </c>
      <c r="W21" t="s">
        <v>41</v>
      </c>
      <c r="X21" t="s">
        <v>41</v>
      </c>
      <c r="Y21" t="s">
        <v>41</v>
      </c>
      <c r="Z21" t="s">
        <v>41</v>
      </c>
      <c r="AA21" t="s">
        <v>41</v>
      </c>
      <c r="AB21" s="2" t="s">
        <v>41</v>
      </c>
      <c r="AC21" t="s">
        <v>46</v>
      </c>
      <c r="AD21" t="s">
        <v>46</v>
      </c>
      <c r="AE21" t="s">
        <v>46</v>
      </c>
      <c r="AF21" t="s">
        <v>45</v>
      </c>
      <c r="AG21" t="s">
        <v>56</v>
      </c>
      <c r="AH21" s="2" t="s">
        <v>41</v>
      </c>
    </row>
    <row r="22" spans="1:34" ht="285">
      <c r="A22" s="6" t="s">
        <v>74</v>
      </c>
      <c r="B22" s="7">
        <v>46028</v>
      </c>
      <c r="C22" s="9" t="str">
        <f>HYPERLINK("https://eping.wto.org/en/Search?viewData= G/TBT/N/PAN/140"," G/TBT/N/PAN/140")</f>
        <v xml:space="preserve"> G/TBT/N/PAN/140</v>
      </c>
      <c r="D22" s="8" t="s">
        <v>169</v>
      </c>
      <c r="E22" s="8" t="s">
        <v>170</v>
      </c>
      <c r="F22" s="8" t="s">
        <v>171</v>
      </c>
      <c r="G22" s="8" t="s">
        <v>41</v>
      </c>
      <c r="H22" s="8" t="s">
        <v>39</v>
      </c>
      <c r="I22" s="8" t="s">
        <v>79</v>
      </c>
      <c r="J22" s="8" t="s">
        <v>41</v>
      </c>
      <c r="K22" s="8" t="s">
        <v>41</v>
      </c>
      <c r="L22" s="6"/>
      <c r="M22" s="7">
        <v>46088</v>
      </c>
      <c r="N22" s="7" t="s">
        <v>41</v>
      </c>
      <c r="O22" s="7" t="s">
        <v>41</v>
      </c>
      <c r="P22" s="6" t="s">
        <v>43</v>
      </c>
      <c r="Q22" s="8" t="s">
        <v>172</v>
      </c>
      <c r="S22" t="str">
        <f>HYPERLINK("https://docs.wto.org/imrd/directdoc.asp?DDFDocuments/u/G/TBTN26/PAN140.docx", "https://docs.wto.org/imrd/directdoc.asp?DDFDocuments/u/G/TBTN26/PAN140.docx")</f>
        <v>https://docs.wto.org/imrd/directdoc.asp?DDFDocuments/u/G/TBTN26/PAN140.docx</v>
      </c>
      <c r="T22" t="str">
        <f>HYPERLINK("https://docs.wto.org/imrd/directdoc.asp?DDFDocuments/v/G/TBTN26/PAN140.docx", "https://docs.wto.org/imrd/directdoc.asp?DDFDocuments/v/G/TBTN26/PAN140.docx")</f>
        <v>https://docs.wto.org/imrd/directdoc.asp?DDFDocuments/v/G/TBTN26/PAN140.docx</v>
      </c>
      <c r="U22" t="s">
        <v>45</v>
      </c>
      <c r="V22" t="s">
        <v>46</v>
      </c>
      <c r="W22" t="s">
        <v>46</v>
      </c>
      <c r="X22" t="s">
        <v>46</v>
      </c>
      <c r="Y22" t="s">
        <v>46</v>
      </c>
      <c r="Z22" t="s">
        <v>46</v>
      </c>
      <c r="AA22" t="s">
        <v>46</v>
      </c>
      <c r="AB22" s="2" t="s">
        <v>81</v>
      </c>
      <c r="AC22" t="s">
        <v>41</v>
      </c>
      <c r="AD22" t="s">
        <v>41</v>
      </c>
      <c r="AE22" t="s">
        <v>41</v>
      </c>
      <c r="AF22" t="s">
        <v>41</v>
      </c>
      <c r="AG22" t="s">
        <v>41</v>
      </c>
      <c r="AH22" s="2" t="s">
        <v>41</v>
      </c>
    </row>
    <row r="23" spans="1:34" ht="60">
      <c r="A23" s="6" t="s">
        <v>173</v>
      </c>
      <c r="B23" s="7">
        <v>46028</v>
      </c>
      <c r="C23" s="9" t="str">
        <f>HYPERLINK("https://eping.wto.org/en/Search?viewData= G/TBT/N/BDI/697, G/TBT/N/KEN/1959, G/TBT/N/RWA/1327, G/TBT/N/TZA/1477, G/TBT/N/UGA/2295"," G/TBT/N/BDI/697, G/TBT/N/KEN/1959, G/TBT/N/RWA/1327, G/TBT/N/TZA/1477, G/TBT/N/UGA/2295")</f>
        <v xml:space="preserve"> G/TBT/N/BDI/697, G/TBT/N/KEN/1959, G/TBT/N/RWA/1327, G/TBT/N/TZA/1477, G/TBT/N/UGA/2295</v>
      </c>
      <c r="D23" s="8" t="s">
        <v>90</v>
      </c>
      <c r="E23" s="8" t="s">
        <v>91</v>
      </c>
      <c r="F23" s="8" t="s">
        <v>84</v>
      </c>
      <c r="G23" s="8" t="s">
        <v>41</v>
      </c>
      <c r="H23" s="8" t="s">
        <v>85</v>
      </c>
      <c r="I23" s="8" t="s">
        <v>86</v>
      </c>
      <c r="J23" s="8" t="s">
        <v>41</v>
      </c>
      <c r="K23" s="8" t="s">
        <v>41</v>
      </c>
      <c r="L23" s="6"/>
      <c r="M23" s="7">
        <v>46088</v>
      </c>
      <c r="N23" s="7">
        <v>46112</v>
      </c>
      <c r="O23" s="7" t="s">
        <v>41</v>
      </c>
      <c r="P23" s="6" t="s">
        <v>43</v>
      </c>
      <c r="Q23" s="8" t="s">
        <v>92</v>
      </c>
      <c r="R23" t="str">
        <f>HYPERLINK("https://docs.wto.org/imrd/directdoc.asp?DDFDocuments/t/G/TBTN26/BDI697.docx", "https://docs.wto.org/imrd/directdoc.asp?DDFDocuments/t/G/TBTN26/BDI697.docx")</f>
        <v>https://docs.wto.org/imrd/directdoc.asp?DDFDocuments/t/G/TBTN26/BDI697.docx</v>
      </c>
      <c r="S23" t="str">
        <f>HYPERLINK("https://docs.wto.org/imrd/directdoc.asp?DDFDocuments/u/G/TBTN26/BDI697.docx", "https://docs.wto.org/imrd/directdoc.asp?DDFDocuments/u/G/TBTN26/BDI697.docx")</f>
        <v>https://docs.wto.org/imrd/directdoc.asp?DDFDocuments/u/G/TBTN26/BDI697.docx</v>
      </c>
      <c r="T23" t="str">
        <f>HYPERLINK("https://docs.wto.org/imrd/directdoc.asp?DDFDocuments/v/G/TBTN26/BDI697.docx", "https://docs.wto.org/imrd/directdoc.asp?DDFDocuments/v/G/TBTN26/BDI697.docx")</f>
        <v>https://docs.wto.org/imrd/directdoc.asp?DDFDocuments/v/G/TBTN26/BDI697.docx</v>
      </c>
      <c r="U23" t="s">
        <v>45</v>
      </c>
      <c r="V23" t="s">
        <v>46</v>
      </c>
      <c r="W23" t="s">
        <v>45</v>
      </c>
      <c r="X23" t="s">
        <v>46</v>
      </c>
      <c r="Y23" t="s">
        <v>46</v>
      </c>
      <c r="Z23" t="s">
        <v>46</v>
      </c>
      <c r="AA23" t="s">
        <v>46</v>
      </c>
      <c r="AB23" s="2" t="s">
        <v>93</v>
      </c>
      <c r="AC23" t="s">
        <v>41</v>
      </c>
      <c r="AD23" t="s">
        <v>41</v>
      </c>
      <c r="AE23" t="s">
        <v>41</v>
      </c>
      <c r="AF23" t="s">
        <v>41</v>
      </c>
      <c r="AG23" t="s">
        <v>41</v>
      </c>
      <c r="AH23" s="2" t="s">
        <v>41</v>
      </c>
    </row>
    <row r="24" spans="1:34" ht="60">
      <c r="A24" s="6" t="s">
        <v>48</v>
      </c>
      <c r="B24" s="7">
        <v>46028</v>
      </c>
      <c r="C24" s="9" t="str">
        <f>HYPERLINK("https://eping.wto.org/en/Search?viewData= G/TBT/N/BDI/697, G/TBT/N/KEN/1959, G/TBT/N/RWA/1327, G/TBT/N/TZA/1477, G/TBT/N/UGA/2295"," G/TBT/N/BDI/697, G/TBT/N/KEN/1959, G/TBT/N/RWA/1327, G/TBT/N/TZA/1477, G/TBT/N/UGA/2295")</f>
        <v xml:space="preserve"> G/TBT/N/BDI/697, G/TBT/N/KEN/1959, G/TBT/N/RWA/1327, G/TBT/N/TZA/1477, G/TBT/N/UGA/2295</v>
      </c>
      <c r="D24" s="8" t="s">
        <v>90</v>
      </c>
      <c r="E24" s="8" t="s">
        <v>91</v>
      </c>
      <c r="F24" s="8" t="s">
        <v>84</v>
      </c>
      <c r="G24" s="8" t="s">
        <v>41</v>
      </c>
      <c r="H24" s="8" t="s">
        <v>85</v>
      </c>
      <c r="I24" s="8" t="s">
        <v>86</v>
      </c>
      <c r="J24" s="8" t="s">
        <v>41</v>
      </c>
      <c r="K24" s="8" t="s">
        <v>41</v>
      </c>
      <c r="L24" s="6"/>
      <c r="M24" s="7">
        <v>46088</v>
      </c>
      <c r="N24" s="7">
        <v>46112</v>
      </c>
      <c r="O24" s="7" t="s">
        <v>41</v>
      </c>
      <c r="P24" s="6" t="s">
        <v>43</v>
      </c>
      <c r="Q24" s="8" t="s">
        <v>92</v>
      </c>
      <c r="R24" t="str">
        <f>HYPERLINK("https://docs.wto.org/imrd/directdoc.asp?DDFDocuments/t/G/TBTN26/BDI697.docx", "https://docs.wto.org/imrd/directdoc.asp?DDFDocuments/t/G/TBTN26/BDI697.docx")</f>
        <v>https://docs.wto.org/imrd/directdoc.asp?DDFDocuments/t/G/TBTN26/BDI697.docx</v>
      </c>
      <c r="S24" t="str">
        <f>HYPERLINK("https://docs.wto.org/imrd/directdoc.asp?DDFDocuments/u/G/TBTN26/BDI697.docx", "https://docs.wto.org/imrd/directdoc.asp?DDFDocuments/u/G/TBTN26/BDI697.docx")</f>
        <v>https://docs.wto.org/imrd/directdoc.asp?DDFDocuments/u/G/TBTN26/BDI697.docx</v>
      </c>
      <c r="T24" t="str">
        <f>HYPERLINK("https://docs.wto.org/imrd/directdoc.asp?DDFDocuments/v/G/TBTN26/BDI697.docx", "https://docs.wto.org/imrd/directdoc.asp?DDFDocuments/v/G/TBTN26/BDI697.docx")</f>
        <v>https://docs.wto.org/imrd/directdoc.asp?DDFDocuments/v/G/TBTN26/BDI697.docx</v>
      </c>
      <c r="U24" t="s">
        <v>45</v>
      </c>
      <c r="V24" t="s">
        <v>46</v>
      </c>
      <c r="W24" t="s">
        <v>45</v>
      </c>
      <c r="X24" t="s">
        <v>46</v>
      </c>
      <c r="Y24" t="s">
        <v>46</v>
      </c>
      <c r="Z24" t="s">
        <v>46</v>
      </c>
      <c r="AA24" t="s">
        <v>46</v>
      </c>
      <c r="AB24" s="2" t="s">
        <v>93</v>
      </c>
      <c r="AC24" t="s">
        <v>41</v>
      </c>
      <c r="AD24" t="s">
        <v>41</v>
      </c>
      <c r="AE24" t="s">
        <v>41</v>
      </c>
      <c r="AF24" t="s">
        <v>41</v>
      </c>
      <c r="AG24" t="s">
        <v>41</v>
      </c>
      <c r="AH24" s="2" t="s">
        <v>41</v>
      </c>
    </row>
    <row r="25" spans="1:34" ht="60">
      <c r="A25" s="6" t="s">
        <v>94</v>
      </c>
      <c r="B25" s="7">
        <v>46028</v>
      </c>
      <c r="C25" s="9" t="str">
        <f>HYPERLINK("https://eping.wto.org/en/Search?viewData= G/TBT/N/BDI/697, G/TBT/N/KEN/1959, G/TBT/N/RWA/1327, G/TBT/N/TZA/1477, G/TBT/N/UGA/2295"," G/TBT/N/BDI/697, G/TBT/N/KEN/1959, G/TBT/N/RWA/1327, G/TBT/N/TZA/1477, G/TBT/N/UGA/2295")</f>
        <v xml:space="preserve"> G/TBT/N/BDI/697, G/TBT/N/KEN/1959, G/TBT/N/RWA/1327, G/TBT/N/TZA/1477, G/TBT/N/UGA/2295</v>
      </c>
      <c r="D25" s="8" t="s">
        <v>90</v>
      </c>
      <c r="E25" s="8" t="s">
        <v>91</v>
      </c>
      <c r="F25" s="8" t="s">
        <v>84</v>
      </c>
      <c r="G25" s="8" t="s">
        <v>41</v>
      </c>
      <c r="H25" s="8" t="s">
        <v>85</v>
      </c>
      <c r="I25" s="8" t="s">
        <v>86</v>
      </c>
      <c r="J25" s="8" t="s">
        <v>41</v>
      </c>
      <c r="K25" s="8" t="s">
        <v>41</v>
      </c>
      <c r="L25" s="6"/>
      <c r="M25" s="7">
        <v>46088</v>
      </c>
      <c r="N25" s="7">
        <v>46112</v>
      </c>
      <c r="O25" s="7" t="s">
        <v>41</v>
      </c>
      <c r="P25" s="6" t="s">
        <v>43</v>
      </c>
      <c r="Q25" s="8" t="s">
        <v>92</v>
      </c>
      <c r="R25" t="str">
        <f>HYPERLINK("https://docs.wto.org/imrd/directdoc.asp?DDFDocuments/t/G/TBTN26/BDI697.docx", "https://docs.wto.org/imrd/directdoc.asp?DDFDocuments/t/G/TBTN26/BDI697.docx")</f>
        <v>https://docs.wto.org/imrd/directdoc.asp?DDFDocuments/t/G/TBTN26/BDI697.docx</v>
      </c>
      <c r="S25" t="str">
        <f>HYPERLINK("https://docs.wto.org/imrd/directdoc.asp?DDFDocuments/u/G/TBTN26/BDI697.docx", "https://docs.wto.org/imrd/directdoc.asp?DDFDocuments/u/G/TBTN26/BDI697.docx")</f>
        <v>https://docs.wto.org/imrd/directdoc.asp?DDFDocuments/u/G/TBTN26/BDI697.docx</v>
      </c>
      <c r="T25" t="str">
        <f>HYPERLINK("https://docs.wto.org/imrd/directdoc.asp?DDFDocuments/v/G/TBTN26/BDI697.docx", "https://docs.wto.org/imrd/directdoc.asp?DDFDocuments/v/G/TBTN26/BDI697.docx")</f>
        <v>https://docs.wto.org/imrd/directdoc.asp?DDFDocuments/v/G/TBTN26/BDI697.docx</v>
      </c>
      <c r="U25" t="s">
        <v>45</v>
      </c>
      <c r="V25" t="s">
        <v>46</v>
      </c>
      <c r="W25" t="s">
        <v>45</v>
      </c>
      <c r="X25" t="s">
        <v>46</v>
      </c>
      <c r="Y25" t="s">
        <v>46</v>
      </c>
      <c r="Z25" t="s">
        <v>46</v>
      </c>
      <c r="AA25" t="s">
        <v>46</v>
      </c>
      <c r="AB25" s="2" t="s">
        <v>93</v>
      </c>
      <c r="AC25" t="s">
        <v>41</v>
      </c>
      <c r="AD25" t="s">
        <v>41</v>
      </c>
      <c r="AE25" t="s">
        <v>41</v>
      </c>
      <c r="AF25" t="s">
        <v>41</v>
      </c>
      <c r="AG25" t="s">
        <v>41</v>
      </c>
      <c r="AH25" s="2" t="s">
        <v>41</v>
      </c>
    </row>
    <row r="26" spans="1:34" ht="45">
      <c r="A26" s="6" t="s">
        <v>89</v>
      </c>
      <c r="B26" s="7">
        <v>46028</v>
      </c>
      <c r="C26" s="9" t="str">
        <f>HYPERLINK("https://eping.wto.org/en/Search?viewData= G/TBT/N/BDI/699, G/TBT/N/KEN/1961, G/TBT/N/RWA/1329, G/TBT/N/TZA/1479, G/TBT/N/UGA/2297"," G/TBT/N/BDI/699, G/TBT/N/KEN/1961, G/TBT/N/RWA/1329, G/TBT/N/TZA/1479, G/TBT/N/UGA/2297")</f>
        <v xml:space="preserve"> G/TBT/N/BDI/699, G/TBT/N/KEN/1961, G/TBT/N/RWA/1329, G/TBT/N/TZA/1479, G/TBT/N/UGA/2297</v>
      </c>
      <c r="D26" s="8" t="s">
        <v>95</v>
      </c>
      <c r="E26" s="8" t="s">
        <v>96</v>
      </c>
      <c r="F26" s="8" t="s">
        <v>84</v>
      </c>
      <c r="G26" s="8" t="s">
        <v>41</v>
      </c>
      <c r="H26" s="8" t="s">
        <v>85</v>
      </c>
      <c r="I26" s="8" t="s">
        <v>86</v>
      </c>
      <c r="J26" s="8" t="s">
        <v>41</v>
      </c>
      <c r="K26" s="8" t="s">
        <v>41</v>
      </c>
      <c r="L26" s="6"/>
      <c r="M26" s="7">
        <v>46088</v>
      </c>
      <c r="N26" s="7">
        <v>46112</v>
      </c>
      <c r="O26" s="7" t="s">
        <v>41</v>
      </c>
      <c r="P26" s="6" t="s">
        <v>43</v>
      </c>
      <c r="Q26" s="8" t="s">
        <v>97</v>
      </c>
      <c r="R26" t="str">
        <f>HYPERLINK("https://docs.wto.org/imrd/directdoc.asp?DDFDocuments/t/G/TBTN26/BDI699.docx", "https://docs.wto.org/imrd/directdoc.asp?DDFDocuments/t/G/TBTN26/BDI699.docx")</f>
        <v>https://docs.wto.org/imrd/directdoc.asp?DDFDocuments/t/G/TBTN26/BDI699.docx</v>
      </c>
      <c r="S26" t="str">
        <f>HYPERLINK("https://docs.wto.org/imrd/directdoc.asp?DDFDocuments/u/G/TBTN26/BDI699.docx", "https://docs.wto.org/imrd/directdoc.asp?DDFDocuments/u/G/TBTN26/BDI699.docx")</f>
        <v>https://docs.wto.org/imrd/directdoc.asp?DDFDocuments/u/G/TBTN26/BDI699.docx</v>
      </c>
      <c r="T26" t="str">
        <f>HYPERLINK("https://docs.wto.org/imrd/directdoc.asp?DDFDocuments/v/G/TBTN26/BDI699.docx", "https://docs.wto.org/imrd/directdoc.asp?DDFDocuments/v/G/TBTN26/BDI699.docx")</f>
        <v>https://docs.wto.org/imrd/directdoc.asp?DDFDocuments/v/G/TBTN26/BDI699.docx</v>
      </c>
      <c r="U26" t="s">
        <v>45</v>
      </c>
      <c r="V26" t="s">
        <v>46</v>
      </c>
      <c r="W26" t="s">
        <v>46</v>
      </c>
      <c r="X26" t="s">
        <v>46</v>
      </c>
      <c r="Y26" t="s">
        <v>46</v>
      </c>
      <c r="Z26" t="s">
        <v>46</v>
      </c>
      <c r="AA26" t="s">
        <v>46</v>
      </c>
      <c r="AB26" s="2" t="s">
        <v>98</v>
      </c>
      <c r="AC26" t="s">
        <v>41</v>
      </c>
      <c r="AD26" t="s">
        <v>41</v>
      </c>
      <c r="AE26" t="s">
        <v>41</v>
      </c>
      <c r="AF26" t="s">
        <v>41</v>
      </c>
      <c r="AG26" t="s">
        <v>41</v>
      </c>
      <c r="AH26" s="2" t="s">
        <v>41</v>
      </c>
    </row>
    <row r="27" spans="1:34" ht="45">
      <c r="A27" s="6" t="s">
        <v>173</v>
      </c>
      <c r="B27" s="7">
        <v>46028</v>
      </c>
      <c r="C27" s="9" t="str">
        <f>HYPERLINK("https://eping.wto.org/en/Search?viewData= G/TBT/N/BDI/698, G/TBT/N/KEN/1960, G/TBT/N/RWA/1328, G/TBT/N/TZA/1478, G/TBT/N/UGA/2296"," G/TBT/N/BDI/698, G/TBT/N/KEN/1960, G/TBT/N/RWA/1328, G/TBT/N/TZA/1478, G/TBT/N/UGA/2296")</f>
        <v xml:space="preserve"> G/TBT/N/BDI/698, G/TBT/N/KEN/1960, G/TBT/N/RWA/1328, G/TBT/N/TZA/1478, G/TBT/N/UGA/2296</v>
      </c>
      <c r="D27" s="8" t="s">
        <v>82</v>
      </c>
      <c r="E27" s="8" t="s">
        <v>83</v>
      </c>
      <c r="F27" s="8" t="s">
        <v>84</v>
      </c>
      <c r="G27" s="8" t="s">
        <v>41</v>
      </c>
      <c r="H27" s="8" t="s">
        <v>85</v>
      </c>
      <c r="I27" s="8" t="s">
        <v>86</v>
      </c>
      <c r="J27" s="8" t="s">
        <v>41</v>
      </c>
      <c r="K27" s="8" t="s">
        <v>41</v>
      </c>
      <c r="L27" s="6"/>
      <c r="M27" s="7">
        <v>46088</v>
      </c>
      <c r="N27" s="7">
        <v>46112</v>
      </c>
      <c r="O27" s="7" t="s">
        <v>41</v>
      </c>
      <c r="P27" s="6" t="s">
        <v>43</v>
      </c>
      <c r="Q27" s="8" t="s">
        <v>87</v>
      </c>
      <c r="R27" t="str">
        <f>HYPERLINK("https://docs.wto.org/imrd/directdoc.asp?DDFDocuments/t/G/TBTN26/BDI698.docx", "https://docs.wto.org/imrd/directdoc.asp?DDFDocuments/t/G/TBTN26/BDI698.docx")</f>
        <v>https://docs.wto.org/imrd/directdoc.asp?DDFDocuments/t/G/TBTN26/BDI698.docx</v>
      </c>
      <c r="S27" t="str">
        <f>HYPERLINK("https://docs.wto.org/imrd/directdoc.asp?DDFDocuments/u/G/TBTN26/BDI698.docx", "https://docs.wto.org/imrd/directdoc.asp?DDFDocuments/u/G/TBTN26/BDI698.docx")</f>
        <v>https://docs.wto.org/imrd/directdoc.asp?DDFDocuments/u/G/TBTN26/BDI698.docx</v>
      </c>
      <c r="T27" t="str">
        <f>HYPERLINK("https://docs.wto.org/imrd/directdoc.asp?DDFDocuments/v/G/TBTN26/BDI698.docx", "https://docs.wto.org/imrd/directdoc.asp?DDFDocuments/v/G/TBTN26/BDI698.docx")</f>
        <v>https://docs.wto.org/imrd/directdoc.asp?DDFDocuments/v/G/TBTN26/BDI698.docx</v>
      </c>
      <c r="U27" t="s">
        <v>45</v>
      </c>
      <c r="V27" t="s">
        <v>46</v>
      </c>
      <c r="W27" t="s">
        <v>45</v>
      </c>
      <c r="X27" t="s">
        <v>46</v>
      </c>
      <c r="Y27" t="s">
        <v>46</v>
      </c>
      <c r="Z27" t="s">
        <v>46</v>
      </c>
      <c r="AA27" t="s">
        <v>46</v>
      </c>
      <c r="AB27" s="2" t="s">
        <v>88</v>
      </c>
      <c r="AC27" t="s">
        <v>41</v>
      </c>
      <c r="AD27" t="s">
        <v>41</v>
      </c>
      <c r="AE27" t="s">
        <v>41</v>
      </c>
      <c r="AF27" t="s">
        <v>41</v>
      </c>
      <c r="AG27" t="s">
        <v>41</v>
      </c>
      <c r="AH27" s="2" t="s">
        <v>41</v>
      </c>
    </row>
    <row r="28" spans="1:34" ht="165">
      <c r="A28" s="6" t="s">
        <v>174</v>
      </c>
      <c r="B28" s="7">
        <v>46028</v>
      </c>
      <c r="C28" s="9" t="str">
        <f>HYPERLINK("https://eping.wto.org/en/Search?viewData= G/TBT/N/MYS/132"," G/TBT/N/MYS/132")</f>
        <v xml:space="preserve"> G/TBT/N/MYS/132</v>
      </c>
      <c r="D28" s="8" t="s">
        <v>175</v>
      </c>
      <c r="E28" s="8" t="s">
        <v>176</v>
      </c>
      <c r="F28" s="8" t="s">
        <v>177</v>
      </c>
      <c r="G28" s="8" t="s">
        <v>178</v>
      </c>
      <c r="H28" s="8" t="s">
        <v>179</v>
      </c>
      <c r="I28" s="8" t="s">
        <v>180</v>
      </c>
      <c r="J28" s="8" t="s">
        <v>41</v>
      </c>
      <c r="K28" s="8" t="s">
        <v>42</v>
      </c>
      <c r="L28" s="6"/>
      <c r="M28" s="7">
        <v>46088</v>
      </c>
      <c r="N28" s="7" t="s">
        <v>41</v>
      </c>
      <c r="O28" s="7" t="s">
        <v>41</v>
      </c>
      <c r="P28" s="6" t="s">
        <v>43</v>
      </c>
      <c r="Q28" s="6"/>
      <c r="R28" t="str">
        <f>HYPERLINK("https://docs.wto.org/imrd/directdoc.asp?DDFDocuments/t/G/TBTN26/MYS132.docx", "https://docs.wto.org/imrd/directdoc.asp?DDFDocuments/t/G/TBTN26/MYS132.docx")</f>
        <v>https://docs.wto.org/imrd/directdoc.asp?DDFDocuments/t/G/TBTN26/MYS132.docx</v>
      </c>
      <c r="S28" t="str">
        <f>HYPERLINK("https://docs.wto.org/imrd/directdoc.asp?DDFDocuments/u/G/TBTN26/MYS132.docx", "https://docs.wto.org/imrd/directdoc.asp?DDFDocuments/u/G/TBTN26/MYS132.docx")</f>
        <v>https://docs.wto.org/imrd/directdoc.asp?DDFDocuments/u/G/TBTN26/MYS132.docx</v>
      </c>
      <c r="T28" t="str">
        <f>HYPERLINK("https://docs.wto.org/imrd/directdoc.asp?DDFDocuments/v/G/TBTN26/MYS132.docx", "https://docs.wto.org/imrd/directdoc.asp?DDFDocuments/v/G/TBTN26/MYS132.docx")</f>
        <v>https://docs.wto.org/imrd/directdoc.asp?DDFDocuments/v/G/TBTN26/MYS132.docx</v>
      </c>
      <c r="U28" t="s">
        <v>45</v>
      </c>
      <c r="V28" t="s">
        <v>46</v>
      </c>
      <c r="W28" t="s">
        <v>46</v>
      </c>
      <c r="X28" t="s">
        <v>46</v>
      </c>
      <c r="Y28" t="s">
        <v>46</v>
      </c>
      <c r="Z28" t="s">
        <v>46</v>
      </c>
      <c r="AA28" t="s">
        <v>46</v>
      </c>
      <c r="AB28" s="2" t="s">
        <v>181</v>
      </c>
      <c r="AC28" t="s">
        <v>41</v>
      </c>
      <c r="AD28" t="s">
        <v>41</v>
      </c>
      <c r="AE28" t="s">
        <v>41</v>
      </c>
      <c r="AF28" t="s">
        <v>41</v>
      </c>
      <c r="AG28" t="s">
        <v>41</v>
      </c>
      <c r="AH28" s="2" t="s">
        <v>41</v>
      </c>
    </row>
    <row r="29" spans="1:34" ht="30">
      <c r="A29" s="6" t="s">
        <v>94</v>
      </c>
      <c r="B29" s="7">
        <v>46028</v>
      </c>
      <c r="C29" s="9" t="str">
        <f>HYPERLINK("https://eping.wto.org/en/Search?viewData= G/TBT/N/BDI/700, G/TBT/N/KEN/1962, G/TBT/N/RWA/1330, G/TBT/N/TZA/1480, G/TBT/N/UGA/2298"," G/TBT/N/BDI/700, G/TBT/N/KEN/1962, G/TBT/N/RWA/1330, G/TBT/N/TZA/1480, G/TBT/N/UGA/2298")</f>
        <v xml:space="preserve"> G/TBT/N/BDI/700, G/TBT/N/KEN/1962, G/TBT/N/RWA/1330, G/TBT/N/TZA/1480, G/TBT/N/UGA/2298</v>
      </c>
      <c r="D29" s="8" t="s">
        <v>131</v>
      </c>
      <c r="E29" s="8" t="s">
        <v>132</v>
      </c>
      <c r="F29" s="8" t="s">
        <v>133</v>
      </c>
      <c r="G29" s="8" t="s">
        <v>41</v>
      </c>
      <c r="H29" s="8" t="s">
        <v>134</v>
      </c>
      <c r="I29" s="8" t="s">
        <v>86</v>
      </c>
      <c r="J29" s="8" t="s">
        <v>41</v>
      </c>
      <c r="K29" s="8" t="s">
        <v>41</v>
      </c>
      <c r="L29" s="6"/>
      <c r="M29" s="7">
        <v>46088</v>
      </c>
      <c r="N29" s="7">
        <v>46112</v>
      </c>
      <c r="O29" s="7" t="s">
        <v>41</v>
      </c>
      <c r="P29" s="6" t="s">
        <v>43</v>
      </c>
      <c r="Q29" s="8" t="s">
        <v>135</v>
      </c>
      <c r="R29" t="str">
        <f>HYPERLINK("https://docs.wto.org/imrd/directdoc.asp?DDFDocuments/t/G/TBTN26/BDI700.docx", "https://docs.wto.org/imrd/directdoc.asp?DDFDocuments/t/G/TBTN26/BDI700.docx")</f>
        <v>https://docs.wto.org/imrd/directdoc.asp?DDFDocuments/t/G/TBTN26/BDI700.docx</v>
      </c>
      <c r="S29" t="str">
        <f>HYPERLINK("https://docs.wto.org/imrd/directdoc.asp?DDFDocuments/u/G/TBTN26/BDI700.docx", "https://docs.wto.org/imrd/directdoc.asp?DDFDocuments/u/G/TBTN26/BDI700.docx")</f>
        <v>https://docs.wto.org/imrd/directdoc.asp?DDFDocuments/u/G/TBTN26/BDI700.docx</v>
      </c>
      <c r="T29" t="str">
        <f>HYPERLINK("https://docs.wto.org/imrd/directdoc.asp?DDFDocuments/v/G/TBTN26/BDI700.docx", "https://docs.wto.org/imrd/directdoc.asp?DDFDocuments/v/G/TBTN26/BDI700.docx")</f>
        <v>https://docs.wto.org/imrd/directdoc.asp?DDFDocuments/v/G/TBTN26/BDI700.docx</v>
      </c>
      <c r="U29" t="s">
        <v>45</v>
      </c>
      <c r="V29" t="s">
        <v>46</v>
      </c>
      <c r="W29" t="s">
        <v>46</v>
      </c>
      <c r="X29" t="s">
        <v>46</v>
      </c>
      <c r="Y29" t="s">
        <v>46</v>
      </c>
      <c r="Z29" t="s">
        <v>46</v>
      </c>
      <c r="AA29" t="s">
        <v>46</v>
      </c>
      <c r="AB29" s="2" t="s">
        <v>136</v>
      </c>
      <c r="AC29" t="s">
        <v>41</v>
      </c>
      <c r="AD29" t="s">
        <v>41</v>
      </c>
      <c r="AE29" t="s">
        <v>41</v>
      </c>
      <c r="AF29" t="s">
        <v>41</v>
      </c>
      <c r="AG29" t="s">
        <v>41</v>
      </c>
      <c r="AH29" s="2" t="s">
        <v>41</v>
      </c>
    </row>
    <row r="30" spans="1:34" ht="90">
      <c r="A30" s="6" t="s">
        <v>151</v>
      </c>
      <c r="B30" s="7">
        <v>46028</v>
      </c>
      <c r="C30" s="9" t="str">
        <f>HYPERLINK("https://eping.wto.org/en/Search?viewData= G/TBT/N/TPKM/574/Add.1"," G/TBT/N/TPKM/574/Add.1")</f>
        <v xml:space="preserve"> G/TBT/N/TPKM/574/Add.1</v>
      </c>
      <c r="D30" s="8" t="s">
        <v>182</v>
      </c>
      <c r="E30" s="8" t="s">
        <v>183</v>
      </c>
      <c r="F30" s="8" t="s">
        <v>184</v>
      </c>
      <c r="G30" s="8" t="s">
        <v>185</v>
      </c>
      <c r="H30" s="8" t="s">
        <v>186</v>
      </c>
      <c r="I30" s="8" t="s">
        <v>105</v>
      </c>
      <c r="J30" s="8" t="s">
        <v>41</v>
      </c>
      <c r="K30" s="8" t="s">
        <v>41</v>
      </c>
      <c r="L30" s="6"/>
      <c r="M30" s="7" t="s">
        <v>41</v>
      </c>
      <c r="N30" s="7" t="s">
        <v>41</v>
      </c>
      <c r="O30" s="7" t="s">
        <v>41</v>
      </c>
      <c r="P30" s="6" t="s">
        <v>106</v>
      </c>
      <c r="Q30" s="8" t="s">
        <v>187</v>
      </c>
      <c r="R30" t="str">
        <f>HYPERLINK("https://docs.wto.org/imrd/directdoc.asp?DDFDocuments/t/G/TBTN25/TPKM574A1.docx", "https://docs.wto.org/imrd/directdoc.asp?DDFDocuments/t/G/TBTN25/TPKM574A1.docx")</f>
        <v>https://docs.wto.org/imrd/directdoc.asp?DDFDocuments/t/G/TBTN25/TPKM574A1.docx</v>
      </c>
      <c r="S30" t="str">
        <f>HYPERLINK("https://docs.wto.org/imrd/directdoc.asp?DDFDocuments/u/G/TBTN25/TPKM574A1.docx", "https://docs.wto.org/imrd/directdoc.asp?DDFDocuments/u/G/TBTN25/TPKM574A1.docx")</f>
        <v>https://docs.wto.org/imrd/directdoc.asp?DDFDocuments/u/G/TBTN25/TPKM574A1.docx</v>
      </c>
      <c r="T30" t="str">
        <f>HYPERLINK("https://docs.wto.org/imrd/directdoc.asp?DDFDocuments/v/G/TBTN25/TPKM574A1.docx", "https://docs.wto.org/imrd/directdoc.asp?DDFDocuments/v/G/TBTN25/TPKM574A1.docx")</f>
        <v>https://docs.wto.org/imrd/directdoc.asp?DDFDocuments/v/G/TBTN25/TPKM574A1.docx</v>
      </c>
      <c r="U30" t="s">
        <v>46</v>
      </c>
      <c r="V30" t="s">
        <v>46</v>
      </c>
      <c r="W30" t="s">
        <v>46</v>
      </c>
      <c r="X30" t="s">
        <v>46</v>
      </c>
      <c r="Y30" t="s">
        <v>46</v>
      </c>
      <c r="Z30" t="s">
        <v>46</v>
      </c>
      <c r="AA30" t="s">
        <v>46</v>
      </c>
      <c r="AB30" s="2" t="s">
        <v>41</v>
      </c>
      <c r="AC30" t="s">
        <v>41</v>
      </c>
      <c r="AD30" t="s">
        <v>41</v>
      </c>
      <c r="AE30" t="s">
        <v>41</v>
      </c>
      <c r="AF30" t="s">
        <v>41</v>
      </c>
      <c r="AG30" t="s">
        <v>41</v>
      </c>
      <c r="AH30" s="2" t="s">
        <v>41</v>
      </c>
    </row>
    <row r="31" spans="1:34" ht="409.5">
      <c r="A31" s="6" t="s">
        <v>173</v>
      </c>
      <c r="B31" s="7">
        <v>46028</v>
      </c>
      <c r="C31" s="9" t="str">
        <f>HYPERLINK("https://eping.wto.org/en/Search?viewData= G/TBT/N/BDI/701, G/TBT/N/KEN/1965, G/TBT/N/RWA/1331, G/TBT/N/TZA/1481, G/TBT/N/UGA/2299"," G/TBT/N/BDI/701, G/TBT/N/KEN/1965, G/TBT/N/RWA/1331, G/TBT/N/TZA/1481, G/TBT/N/UGA/2299")</f>
        <v xml:space="preserve"> G/TBT/N/BDI/701, G/TBT/N/KEN/1965, G/TBT/N/RWA/1331, G/TBT/N/TZA/1481, G/TBT/N/UGA/2299</v>
      </c>
      <c r="D31" s="8" t="s">
        <v>35</v>
      </c>
      <c r="E31" s="8" t="s">
        <v>36</v>
      </c>
      <c r="F31" s="8" t="s">
        <v>37</v>
      </c>
      <c r="G31" s="8" t="s">
        <v>38</v>
      </c>
      <c r="H31" s="8" t="s">
        <v>39</v>
      </c>
      <c r="I31" s="8" t="s">
        <v>40</v>
      </c>
      <c r="J31" s="8" t="s">
        <v>41</v>
      </c>
      <c r="K31" s="8" t="s">
        <v>42</v>
      </c>
      <c r="L31" s="6"/>
      <c r="M31" s="7">
        <v>46088</v>
      </c>
      <c r="N31" s="7" t="s">
        <v>41</v>
      </c>
      <c r="O31" s="7" t="s">
        <v>41</v>
      </c>
      <c r="P31" s="6" t="s">
        <v>43</v>
      </c>
      <c r="Q31" s="8" t="s">
        <v>44</v>
      </c>
      <c r="R31" t="str">
        <f>HYPERLINK("https://docs.wto.org/imrd/directdoc.asp?DDFDocuments/t/G/TBTN26/BDI701.docx", "https://docs.wto.org/imrd/directdoc.asp?DDFDocuments/t/G/TBTN26/BDI701.docx")</f>
        <v>https://docs.wto.org/imrd/directdoc.asp?DDFDocuments/t/G/TBTN26/BDI701.docx</v>
      </c>
      <c r="S31" t="str">
        <f>HYPERLINK("https://docs.wto.org/imrd/directdoc.asp?DDFDocuments/u/G/TBTN26/BDI701.docx", "https://docs.wto.org/imrd/directdoc.asp?DDFDocuments/u/G/TBTN26/BDI701.docx")</f>
        <v>https://docs.wto.org/imrd/directdoc.asp?DDFDocuments/u/G/TBTN26/BDI701.docx</v>
      </c>
      <c r="T31" t="str">
        <f>HYPERLINK("https://docs.wto.org/imrd/directdoc.asp?DDFDocuments/v/G/TBTN26/BDI701.docx", "https://docs.wto.org/imrd/directdoc.asp?DDFDocuments/v/G/TBTN26/BDI701.docx")</f>
        <v>https://docs.wto.org/imrd/directdoc.asp?DDFDocuments/v/G/TBTN26/BDI701.docx</v>
      </c>
      <c r="U31" t="s">
        <v>45</v>
      </c>
      <c r="V31" t="s">
        <v>46</v>
      </c>
      <c r="W31" t="s">
        <v>46</v>
      </c>
      <c r="X31" t="s">
        <v>46</v>
      </c>
      <c r="Y31" t="s">
        <v>46</v>
      </c>
      <c r="Z31" t="s">
        <v>46</v>
      </c>
      <c r="AA31" t="s">
        <v>46</v>
      </c>
      <c r="AB31" s="2" t="s">
        <v>47</v>
      </c>
      <c r="AC31" t="s">
        <v>41</v>
      </c>
      <c r="AD31" t="s">
        <v>41</v>
      </c>
      <c r="AE31" t="s">
        <v>41</v>
      </c>
      <c r="AF31" t="s">
        <v>41</v>
      </c>
      <c r="AG31" t="s">
        <v>41</v>
      </c>
      <c r="AH31" s="2" t="s">
        <v>41</v>
      </c>
    </row>
    <row r="32" spans="1:34" ht="45">
      <c r="A32" s="6" t="s">
        <v>173</v>
      </c>
      <c r="B32" s="7">
        <v>46028</v>
      </c>
      <c r="C32" s="9" t="str">
        <f>HYPERLINK("https://eping.wto.org/en/Search?viewData= G/TBT/N/BDI/699, G/TBT/N/KEN/1961, G/TBT/N/RWA/1329, G/TBT/N/TZA/1479, G/TBT/N/UGA/2297"," G/TBT/N/BDI/699, G/TBT/N/KEN/1961, G/TBT/N/RWA/1329, G/TBT/N/TZA/1479, G/TBT/N/UGA/2297")</f>
        <v xml:space="preserve"> G/TBT/N/BDI/699, G/TBT/N/KEN/1961, G/TBT/N/RWA/1329, G/TBT/N/TZA/1479, G/TBT/N/UGA/2297</v>
      </c>
      <c r="D32" s="8" t="s">
        <v>95</v>
      </c>
      <c r="E32" s="8" t="s">
        <v>96</v>
      </c>
      <c r="F32" s="8" t="s">
        <v>84</v>
      </c>
      <c r="G32" s="8" t="s">
        <v>41</v>
      </c>
      <c r="H32" s="8" t="s">
        <v>85</v>
      </c>
      <c r="I32" s="8" t="s">
        <v>86</v>
      </c>
      <c r="J32" s="8" t="s">
        <v>41</v>
      </c>
      <c r="K32" s="8" t="s">
        <v>41</v>
      </c>
      <c r="L32" s="6"/>
      <c r="M32" s="7">
        <v>46088</v>
      </c>
      <c r="N32" s="7">
        <v>46112</v>
      </c>
      <c r="O32" s="7" t="s">
        <v>41</v>
      </c>
      <c r="P32" s="6" t="s">
        <v>43</v>
      </c>
      <c r="Q32" s="8" t="s">
        <v>97</v>
      </c>
      <c r="R32" t="str">
        <f>HYPERLINK("https://docs.wto.org/imrd/directdoc.asp?DDFDocuments/t/G/TBTN26/BDI699.docx", "https://docs.wto.org/imrd/directdoc.asp?DDFDocuments/t/G/TBTN26/BDI699.docx")</f>
        <v>https://docs.wto.org/imrd/directdoc.asp?DDFDocuments/t/G/TBTN26/BDI699.docx</v>
      </c>
      <c r="S32" t="str">
        <f>HYPERLINK("https://docs.wto.org/imrd/directdoc.asp?DDFDocuments/u/G/TBTN26/BDI699.docx", "https://docs.wto.org/imrd/directdoc.asp?DDFDocuments/u/G/TBTN26/BDI699.docx")</f>
        <v>https://docs.wto.org/imrd/directdoc.asp?DDFDocuments/u/G/TBTN26/BDI699.docx</v>
      </c>
      <c r="T32" t="str">
        <f>HYPERLINK("https://docs.wto.org/imrd/directdoc.asp?DDFDocuments/v/G/TBTN26/BDI699.docx", "https://docs.wto.org/imrd/directdoc.asp?DDFDocuments/v/G/TBTN26/BDI699.docx")</f>
        <v>https://docs.wto.org/imrd/directdoc.asp?DDFDocuments/v/G/TBTN26/BDI699.docx</v>
      </c>
      <c r="U32" t="s">
        <v>45</v>
      </c>
      <c r="V32" t="s">
        <v>46</v>
      </c>
      <c r="W32" t="s">
        <v>46</v>
      </c>
      <c r="X32" t="s">
        <v>46</v>
      </c>
      <c r="Y32" t="s">
        <v>46</v>
      </c>
      <c r="Z32" t="s">
        <v>46</v>
      </c>
      <c r="AA32" t="s">
        <v>46</v>
      </c>
      <c r="AB32" s="2" t="s">
        <v>98</v>
      </c>
      <c r="AC32" t="s">
        <v>41</v>
      </c>
      <c r="AD32" t="s">
        <v>41</v>
      </c>
      <c r="AE32" t="s">
        <v>41</v>
      </c>
      <c r="AF32" t="s">
        <v>41</v>
      </c>
      <c r="AG32" t="s">
        <v>41</v>
      </c>
      <c r="AH32" s="2" t="s">
        <v>41</v>
      </c>
    </row>
    <row r="33" spans="1:34" ht="45">
      <c r="A33" s="6" t="s">
        <v>94</v>
      </c>
      <c r="B33" s="7">
        <v>46028</v>
      </c>
      <c r="C33" s="9" t="str">
        <f>HYPERLINK("https://eping.wto.org/en/Search?viewData= G/TBT/N/BDI/698, G/TBT/N/KEN/1960, G/TBT/N/RWA/1328, G/TBT/N/TZA/1478, G/TBT/N/UGA/2296"," G/TBT/N/BDI/698, G/TBT/N/KEN/1960, G/TBT/N/RWA/1328, G/TBT/N/TZA/1478, G/TBT/N/UGA/2296")</f>
        <v xml:space="preserve"> G/TBT/N/BDI/698, G/TBT/N/KEN/1960, G/TBT/N/RWA/1328, G/TBT/N/TZA/1478, G/TBT/N/UGA/2296</v>
      </c>
      <c r="D33" s="8" t="s">
        <v>82</v>
      </c>
      <c r="E33" s="8" t="s">
        <v>83</v>
      </c>
      <c r="F33" s="8" t="s">
        <v>84</v>
      </c>
      <c r="G33" s="8" t="s">
        <v>41</v>
      </c>
      <c r="H33" s="8" t="s">
        <v>85</v>
      </c>
      <c r="I33" s="8" t="s">
        <v>86</v>
      </c>
      <c r="J33" s="8" t="s">
        <v>41</v>
      </c>
      <c r="K33" s="8" t="s">
        <v>41</v>
      </c>
      <c r="L33" s="6"/>
      <c r="M33" s="7">
        <v>46088</v>
      </c>
      <c r="N33" s="7">
        <v>46112</v>
      </c>
      <c r="O33" s="7" t="s">
        <v>41</v>
      </c>
      <c r="P33" s="6" t="s">
        <v>43</v>
      </c>
      <c r="Q33" s="8" t="s">
        <v>87</v>
      </c>
      <c r="R33" t="str">
        <f>HYPERLINK("https://docs.wto.org/imrd/directdoc.asp?DDFDocuments/t/G/TBTN26/BDI698.docx", "https://docs.wto.org/imrd/directdoc.asp?DDFDocuments/t/G/TBTN26/BDI698.docx")</f>
        <v>https://docs.wto.org/imrd/directdoc.asp?DDFDocuments/t/G/TBTN26/BDI698.docx</v>
      </c>
      <c r="S33" t="str">
        <f>HYPERLINK("https://docs.wto.org/imrd/directdoc.asp?DDFDocuments/u/G/TBTN26/BDI698.docx", "https://docs.wto.org/imrd/directdoc.asp?DDFDocuments/u/G/TBTN26/BDI698.docx")</f>
        <v>https://docs.wto.org/imrd/directdoc.asp?DDFDocuments/u/G/TBTN26/BDI698.docx</v>
      </c>
      <c r="T33" t="str">
        <f>HYPERLINK("https://docs.wto.org/imrd/directdoc.asp?DDFDocuments/v/G/TBTN26/BDI698.docx", "https://docs.wto.org/imrd/directdoc.asp?DDFDocuments/v/G/TBTN26/BDI698.docx")</f>
        <v>https://docs.wto.org/imrd/directdoc.asp?DDFDocuments/v/G/TBTN26/BDI698.docx</v>
      </c>
      <c r="U33" t="s">
        <v>45</v>
      </c>
      <c r="V33" t="s">
        <v>46</v>
      </c>
      <c r="W33" t="s">
        <v>45</v>
      </c>
      <c r="X33" t="s">
        <v>46</v>
      </c>
      <c r="Y33" t="s">
        <v>46</v>
      </c>
      <c r="Z33" t="s">
        <v>46</v>
      </c>
      <c r="AA33" t="s">
        <v>46</v>
      </c>
      <c r="AB33" s="2" t="s">
        <v>88</v>
      </c>
      <c r="AC33" t="s">
        <v>41</v>
      </c>
      <c r="AD33" t="s">
        <v>41</v>
      </c>
      <c r="AE33" t="s">
        <v>41</v>
      </c>
      <c r="AF33" t="s">
        <v>41</v>
      </c>
      <c r="AG33" t="s">
        <v>41</v>
      </c>
      <c r="AH33" s="2" t="s">
        <v>41</v>
      </c>
    </row>
    <row r="34" spans="1:34" ht="30">
      <c r="A34" s="6" t="s">
        <v>142</v>
      </c>
      <c r="B34" s="7">
        <v>46028</v>
      </c>
      <c r="C34" s="9" t="str">
        <f>HYPERLINK("https://eping.wto.org/en/Search?viewData= G/SPS/N/BRA/2452"," G/SPS/N/BRA/2452")</f>
        <v xml:space="preserve"> G/SPS/N/BRA/2452</v>
      </c>
      <c r="D34" s="8" t="s">
        <v>188</v>
      </c>
      <c r="E34" s="8" t="s">
        <v>189</v>
      </c>
      <c r="F34" s="8" t="s">
        <v>190</v>
      </c>
      <c r="G34" s="8" t="s">
        <v>191</v>
      </c>
      <c r="H34" s="8" t="s">
        <v>41</v>
      </c>
      <c r="I34" s="8" t="s">
        <v>147</v>
      </c>
      <c r="J34" s="8" t="s">
        <v>41</v>
      </c>
      <c r="K34" s="8" t="s">
        <v>192</v>
      </c>
      <c r="L34" s="6" t="s">
        <v>166</v>
      </c>
      <c r="M34" s="7">
        <v>46088</v>
      </c>
      <c r="N34" s="7" t="s">
        <v>41</v>
      </c>
      <c r="O34" s="7" t="s">
        <v>41</v>
      </c>
      <c r="P34" s="6" t="s">
        <v>43</v>
      </c>
      <c r="Q34" s="8" t="s">
        <v>193</v>
      </c>
      <c r="R34" t="str">
        <f>HYPERLINK("https://docs.wto.org/imrd/directdoc.asp?DDFDocuments/t/G/SPS/NBRA2452.docx", "https://docs.wto.org/imrd/directdoc.asp?DDFDocuments/t/G/SPS/NBRA2452.docx")</f>
        <v>https://docs.wto.org/imrd/directdoc.asp?DDFDocuments/t/G/SPS/NBRA2452.docx</v>
      </c>
      <c r="S34" t="str">
        <f>HYPERLINK("https://docs.wto.org/imrd/directdoc.asp?DDFDocuments/u/G/SPS/NBRA2452.docx", "https://docs.wto.org/imrd/directdoc.asp?DDFDocuments/u/G/SPS/NBRA2452.docx")</f>
        <v>https://docs.wto.org/imrd/directdoc.asp?DDFDocuments/u/G/SPS/NBRA2452.docx</v>
      </c>
      <c r="T34" t="str">
        <f>HYPERLINK("https://docs.wto.org/imrd/directdoc.asp?DDFDocuments/v/G/SPS/NBRA2452.docx", "https://docs.wto.org/imrd/directdoc.asp?DDFDocuments/v/G/SPS/NBRA2452.docx")</f>
        <v>https://docs.wto.org/imrd/directdoc.asp?DDFDocuments/v/G/SPS/NBRA2452.docx</v>
      </c>
      <c r="U34" t="s">
        <v>41</v>
      </c>
      <c r="V34" t="s">
        <v>41</v>
      </c>
      <c r="W34" t="s">
        <v>41</v>
      </c>
      <c r="X34" t="s">
        <v>41</v>
      </c>
      <c r="Y34" t="s">
        <v>41</v>
      </c>
      <c r="Z34" t="s">
        <v>41</v>
      </c>
      <c r="AA34" t="s">
        <v>41</v>
      </c>
      <c r="AB34" s="2" t="s">
        <v>41</v>
      </c>
      <c r="AC34" t="s">
        <v>46</v>
      </c>
      <c r="AD34" t="s">
        <v>46</v>
      </c>
      <c r="AE34" t="s">
        <v>45</v>
      </c>
      <c r="AF34" t="s">
        <v>46</v>
      </c>
      <c r="AG34" t="s">
        <v>45</v>
      </c>
      <c r="AH34" s="2" t="s">
        <v>41</v>
      </c>
    </row>
    <row r="35" spans="1:34" ht="300">
      <c r="A35" s="6" t="s">
        <v>74</v>
      </c>
      <c r="B35" s="7">
        <v>46028</v>
      </c>
      <c r="C35" s="9" t="str">
        <f>HYPERLINK("https://eping.wto.org/en/Search?viewData= G/TBT/N/PAN/137"," G/TBT/N/PAN/137")</f>
        <v xml:space="preserve"> G/TBT/N/PAN/137</v>
      </c>
      <c r="D35" s="8" t="s">
        <v>194</v>
      </c>
      <c r="E35" s="8" t="s">
        <v>195</v>
      </c>
      <c r="F35" s="8" t="s">
        <v>196</v>
      </c>
      <c r="G35" s="8" t="s">
        <v>41</v>
      </c>
      <c r="H35" s="8" t="s">
        <v>197</v>
      </c>
      <c r="I35" s="8" t="s">
        <v>79</v>
      </c>
      <c r="J35" s="8" t="s">
        <v>41</v>
      </c>
      <c r="K35" s="8" t="s">
        <v>41</v>
      </c>
      <c r="L35" s="6"/>
      <c r="M35" s="7">
        <v>46088</v>
      </c>
      <c r="N35" s="7" t="s">
        <v>41</v>
      </c>
      <c r="O35" s="7" t="s">
        <v>41</v>
      </c>
      <c r="P35" s="6" t="s">
        <v>43</v>
      </c>
      <c r="Q35" s="8" t="s">
        <v>198</v>
      </c>
      <c r="S35" t="str">
        <f>HYPERLINK("https://docs.wto.org/imrd/directdoc.asp?DDFDocuments/u/G/TBTN26/PAN137.docx", "https://docs.wto.org/imrd/directdoc.asp?DDFDocuments/u/G/TBTN26/PAN137.docx")</f>
        <v>https://docs.wto.org/imrd/directdoc.asp?DDFDocuments/u/G/TBTN26/PAN137.docx</v>
      </c>
      <c r="T35" t="str">
        <f>HYPERLINK("https://docs.wto.org/imrd/directdoc.asp?DDFDocuments/v/G/TBTN26/PAN137.docx", "https://docs.wto.org/imrd/directdoc.asp?DDFDocuments/v/G/TBTN26/PAN137.docx")</f>
        <v>https://docs.wto.org/imrd/directdoc.asp?DDFDocuments/v/G/TBTN26/PAN137.docx</v>
      </c>
      <c r="U35" t="s">
        <v>45</v>
      </c>
      <c r="V35" t="s">
        <v>46</v>
      </c>
      <c r="W35" t="s">
        <v>46</v>
      </c>
      <c r="X35" t="s">
        <v>46</v>
      </c>
      <c r="Y35" t="s">
        <v>46</v>
      </c>
      <c r="Z35" t="s">
        <v>46</v>
      </c>
      <c r="AA35" t="s">
        <v>46</v>
      </c>
      <c r="AB35" s="2" t="s">
        <v>199</v>
      </c>
      <c r="AC35" t="s">
        <v>41</v>
      </c>
      <c r="AD35" t="s">
        <v>41</v>
      </c>
      <c r="AE35" t="s">
        <v>41</v>
      </c>
      <c r="AF35" t="s">
        <v>41</v>
      </c>
      <c r="AG35" t="s">
        <v>41</v>
      </c>
      <c r="AH35" s="2" t="s">
        <v>41</v>
      </c>
    </row>
    <row r="36" spans="1:34" ht="210">
      <c r="A36" s="6" t="s">
        <v>99</v>
      </c>
      <c r="B36" s="7">
        <v>46028</v>
      </c>
      <c r="C36" s="9" t="str">
        <f>HYPERLINK("https://eping.wto.org/en/Search?viewData= G/TBT/N/ISR/1409"," G/TBT/N/ISR/1409")</f>
        <v xml:space="preserve"> G/TBT/N/ISR/1409</v>
      </c>
      <c r="D36" s="8" t="s">
        <v>200</v>
      </c>
      <c r="E36" s="8" t="s">
        <v>201</v>
      </c>
      <c r="F36" s="8" t="s">
        <v>202</v>
      </c>
      <c r="G36" s="8" t="s">
        <v>41</v>
      </c>
      <c r="H36" s="8" t="s">
        <v>203</v>
      </c>
      <c r="I36" s="8" t="s">
        <v>204</v>
      </c>
      <c r="J36" s="8" t="s">
        <v>41</v>
      </c>
      <c r="K36" s="8" t="s">
        <v>42</v>
      </c>
      <c r="L36" s="6"/>
      <c r="M36" s="7">
        <v>46088</v>
      </c>
      <c r="N36" s="7" t="s">
        <v>41</v>
      </c>
      <c r="O36" s="7">
        <v>46023</v>
      </c>
      <c r="P36" s="6" t="s">
        <v>43</v>
      </c>
      <c r="Q36" s="8" t="s">
        <v>205</v>
      </c>
      <c r="R36" t="str">
        <f>HYPERLINK("https://docs.wto.org/imrd/directdoc.asp?DDFDocuments/t/G/TBTN26/ISR1409.docx", "https://docs.wto.org/imrd/directdoc.asp?DDFDocuments/t/G/TBTN26/ISR1409.docx")</f>
        <v>https://docs.wto.org/imrd/directdoc.asp?DDFDocuments/t/G/TBTN26/ISR1409.docx</v>
      </c>
      <c r="S36" t="str">
        <f>HYPERLINK("https://docs.wto.org/imrd/directdoc.asp?DDFDocuments/u/G/TBTN26/ISR1409.docx", "https://docs.wto.org/imrd/directdoc.asp?DDFDocuments/u/G/TBTN26/ISR1409.docx")</f>
        <v>https://docs.wto.org/imrd/directdoc.asp?DDFDocuments/u/G/TBTN26/ISR1409.docx</v>
      </c>
      <c r="T36" t="str">
        <f>HYPERLINK("https://docs.wto.org/imrd/directdoc.asp?DDFDocuments/v/G/TBTN26/ISR1409.docx", "https://docs.wto.org/imrd/directdoc.asp?DDFDocuments/v/G/TBTN26/ISR1409.docx")</f>
        <v>https://docs.wto.org/imrd/directdoc.asp?DDFDocuments/v/G/TBTN26/ISR1409.docx</v>
      </c>
      <c r="U36" t="s">
        <v>45</v>
      </c>
      <c r="V36" t="s">
        <v>46</v>
      </c>
      <c r="W36" t="s">
        <v>45</v>
      </c>
      <c r="X36" t="s">
        <v>46</v>
      </c>
      <c r="Y36" t="s">
        <v>46</v>
      </c>
      <c r="Z36" t="s">
        <v>46</v>
      </c>
      <c r="AA36" t="s">
        <v>46</v>
      </c>
      <c r="AB36" s="2" t="s">
        <v>206</v>
      </c>
      <c r="AC36" t="s">
        <v>41</v>
      </c>
      <c r="AD36" t="s">
        <v>41</v>
      </c>
      <c r="AE36" t="s">
        <v>41</v>
      </c>
      <c r="AF36" t="s">
        <v>41</v>
      </c>
      <c r="AG36" t="s">
        <v>41</v>
      </c>
      <c r="AH36" s="2" t="s">
        <v>41</v>
      </c>
    </row>
    <row r="37" spans="1:34" ht="45">
      <c r="A37" s="6" t="s">
        <v>34</v>
      </c>
      <c r="B37" s="7">
        <v>46028</v>
      </c>
      <c r="C37" s="9" t="str">
        <f>HYPERLINK("https://eping.wto.org/en/Search?viewData= G/TBT/N/BDI/699, G/TBT/N/KEN/1961, G/TBT/N/RWA/1329, G/TBT/N/TZA/1479, G/TBT/N/UGA/2297"," G/TBT/N/BDI/699, G/TBT/N/KEN/1961, G/TBT/N/RWA/1329, G/TBT/N/TZA/1479, G/TBT/N/UGA/2297")</f>
        <v xml:space="preserve"> G/TBT/N/BDI/699, G/TBT/N/KEN/1961, G/TBT/N/RWA/1329, G/TBT/N/TZA/1479, G/TBT/N/UGA/2297</v>
      </c>
      <c r="D37" s="8" t="s">
        <v>95</v>
      </c>
      <c r="E37" s="8" t="s">
        <v>96</v>
      </c>
      <c r="F37" s="8" t="s">
        <v>84</v>
      </c>
      <c r="G37" s="8" t="s">
        <v>41</v>
      </c>
      <c r="H37" s="8" t="s">
        <v>85</v>
      </c>
      <c r="I37" s="8" t="s">
        <v>86</v>
      </c>
      <c r="J37" s="8" t="s">
        <v>41</v>
      </c>
      <c r="K37" s="8" t="s">
        <v>41</v>
      </c>
      <c r="L37" s="6"/>
      <c r="M37" s="7">
        <v>46088</v>
      </c>
      <c r="N37" s="7">
        <v>46112</v>
      </c>
      <c r="O37" s="7" t="s">
        <v>41</v>
      </c>
      <c r="P37" s="6" t="s">
        <v>43</v>
      </c>
      <c r="Q37" s="8" t="s">
        <v>97</v>
      </c>
      <c r="R37" t="str">
        <f>HYPERLINK("https://docs.wto.org/imrd/directdoc.asp?DDFDocuments/t/G/TBTN26/BDI699.docx", "https://docs.wto.org/imrd/directdoc.asp?DDFDocuments/t/G/TBTN26/BDI699.docx")</f>
        <v>https://docs.wto.org/imrd/directdoc.asp?DDFDocuments/t/G/TBTN26/BDI699.docx</v>
      </c>
      <c r="S37" t="str">
        <f>HYPERLINK("https://docs.wto.org/imrd/directdoc.asp?DDFDocuments/u/G/TBTN26/BDI699.docx", "https://docs.wto.org/imrd/directdoc.asp?DDFDocuments/u/G/TBTN26/BDI699.docx")</f>
        <v>https://docs.wto.org/imrd/directdoc.asp?DDFDocuments/u/G/TBTN26/BDI699.docx</v>
      </c>
      <c r="T37" t="str">
        <f>HYPERLINK("https://docs.wto.org/imrd/directdoc.asp?DDFDocuments/v/G/TBTN26/BDI699.docx", "https://docs.wto.org/imrd/directdoc.asp?DDFDocuments/v/G/TBTN26/BDI699.docx")</f>
        <v>https://docs.wto.org/imrd/directdoc.asp?DDFDocuments/v/G/TBTN26/BDI699.docx</v>
      </c>
      <c r="U37" t="s">
        <v>45</v>
      </c>
      <c r="V37" t="s">
        <v>46</v>
      </c>
      <c r="W37" t="s">
        <v>46</v>
      </c>
      <c r="X37" t="s">
        <v>46</v>
      </c>
      <c r="Y37" t="s">
        <v>46</v>
      </c>
      <c r="Z37" t="s">
        <v>46</v>
      </c>
      <c r="AA37" t="s">
        <v>46</v>
      </c>
      <c r="AB37" s="2" t="s">
        <v>98</v>
      </c>
      <c r="AC37" t="s">
        <v>41</v>
      </c>
      <c r="AD37" t="s">
        <v>41</v>
      </c>
      <c r="AE37" t="s">
        <v>41</v>
      </c>
      <c r="AF37" t="s">
        <v>41</v>
      </c>
      <c r="AG37" t="s">
        <v>41</v>
      </c>
      <c r="AH37" s="2" t="s">
        <v>41</v>
      </c>
    </row>
    <row r="38" spans="1:34" ht="60">
      <c r="A38" s="6" t="s">
        <v>34</v>
      </c>
      <c r="B38" s="7">
        <v>46028</v>
      </c>
      <c r="C38" s="9" t="str">
        <f>HYPERLINK("https://eping.wto.org/en/Search?viewData= G/TBT/N/BDI/697, G/TBT/N/KEN/1959, G/TBT/N/RWA/1327, G/TBT/N/TZA/1477, G/TBT/N/UGA/2295"," G/TBT/N/BDI/697, G/TBT/N/KEN/1959, G/TBT/N/RWA/1327, G/TBT/N/TZA/1477, G/TBT/N/UGA/2295")</f>
        <v xml:space="preserve"> G/TBT/N/BDI/697, G/TBT/N/KEN/1959, G/TBT/N/RWA/1327, G/TBT/N/TZA/1477, G/TBT/N/UGA/2295</v>
      </c>
      <c r="D38" s="8" t="s">
        <v>90</v>
      </c>
      <c r="E38" s="8" t="s">
        <v>91</v>
      </c>
      <c r="F38" s="8" t="s">
        <v>84</v>
      </c>
      <c r="G38" s="8" t="s">
        <v>41</v>
      </c>
      <c r="H38" s="8" t="s">
        <v>85</v>
      </c>
      <c r="I38" s="8" t="s">
        <v>86</v>
      </c>
      <c r="J38" s="8" t="s">
        <v>41</v>
      </c>
      <c r="K38" s="8" t="s">
        <v>41</v>
      </c>
      <c r="L38" s="6"/>
      <c r="M38" s="7">
        <v>46088</v>
      </c>
      <c r="N38" s="7">
        <v>46112</v>
      </c>
      <c r="O38" s="7" t="s">
        <v>41</v>
      </c>
      <c r="P38" s="6" t="s">
        <v>43</v>
      </c>
      <c r="Q38" s="8" t="s">
        <v>92</v>
      </c>
      <c r="R38" t="str">
        <f>HYPERLINK("https://docs.wto.org/imrd/directdoc.asp?DDFDocuments/t/G/TBTN26/BDI697.docx", "https://docs.wto.org/imrd/directdoc.asp?DDFDocuments/t/G/TBTN26/BDI697.docx")</f>
        <v>https://docs.wto.org/imrd/directdoc.asp?DDFDocuments/t/G/TBTN26/BDI697.docx</v>
      </c>
      <c r="S38" t="str">
        <f>HYPERLINK("https://docs.wto.org/imrd/directdoc.asp?DDFDocuments/u/G/TBTN26/BDI697.docx", "https://docs.wto.org/imrd/directdoc.asp?DDFDocuments/u/G/TBTN26/BDI697.docx")</f>
        <v>https://docs.wto.org/imrd/directdoc.asp?DDFDocuments/u/G/TBTN26/BDI697.docx</v>
      </c>
      <c r="T38" t="str">
        <f>HYPERLINK("https://docs.wto.org/imrd/directdoc.asp?DDFDocuments/v/G/TBTN26/BDI697.docx", "https://docs.wto.org/imrd/directdoc.asp?DDFDocuments/v/G/TBTN26/BDI697.docx")</f>
        <v>https://docs.wto.org/imrd/directdoc.asp?DDFDocuments/v/G/TBTN26/BDI697.docx</v>
      </c>
      <c r="U38" t="s">
        <v>45</v>
      </c>
      <c r="V38" t="s">
        <v>46</v>
      </c>
      <c r="W38" t="s">
        <v>45</v>
      </c>
      <c r="X38" t="s">
        <v>46</v>
      </c>
      <c r="Y38" t="s">
        <v>46</v>
      </c>
      <c r="Z38" t="s">
        <v>46</v>
      </c>
      <c r="AA38" t="s">
        <v>46</v>
      </c>
      <c r="AB38" s="2" t="s">
        <v>93</v>
      </c>
      <c r="AC38" t="s">
        <v>41</v>
      </c>
      <c r="AD38" t="s">
        <v>41</v>
      </c>
      <c r="AE38" t="s">
        <v>41</v>
      </c>
      <c r="AF38" t="s">
        <v>41</v>
      </c>
      <c r="AG38" t="s">
        <v>41</v>
      </c>
      <c r="AH38" s="2" t="s">
        <v>41</v>
      </c>
    </row>
    <row r="39" spans="1:34" ht="45">
      <c r="A39" s="6" t="s">
        <v>34</v>
      </c>
      <c r="B39" s="7">
        <v>46028</v>
      </c>
      <c r="C39" s="9" t="str">
        <f>HYPERLINK("https://eping.wto.org/en/Search?viewData= G/TBT/N/KEN/1964"," G/TBT/N/KEN/1964")</f>
        <v xml:space="preserve"> G/TBT/N/KEN/1964</v>
      </c>
      <c r="D39" s="8" t="s">
        <v>207</v>
      </c>
      <c r="E39" s="8" t="s">
        <v>208</v>
      </c>
      <c r="F39" s="8" t="s">
        <v>209</v>
      </c>
      <c r="G39" s="8" t="s">
        <v>41</v>
      </c>
      <c r="H39" s="8" t="s">
        <v>210</v>
      </c>
      <c r="I39" s="8" t="s">
        <v>211</v>
      </c>
      <c r="J39" s="8" t="s">
        <v>41</v>
      </c>
      <c r="K39" s="8" t="s">
        <v>41</v>
      </c>
      <c r="L39" s="6"/>
      <c r="M39" s="7">
        <v>46088</v>
      </c>
      <c r="N39" s="7" t="s">
        <v>41</v>
      </c>
      <c r="O39" s="7" t="s">
        <v>41</v>
      </c>
      <c r="P39" s="6" t="s">
        <v>43</v>
      </c>
      <c r="Q39" s="8" t="s">
        <v>212</v>
      </c>
      <c r="R39" t="str">
        <f>HYPERLINK("https://docs.wto.org/imrd/directdoc.asp?DDFDocuments/t/G/TBTN26/KEN1964.docx", "https://docs.wto.org/imrd/directdoc.asp?DDFDocuments/t/G/TBTN26/KEN1964.docx")</f>
        <v>https://docs.wto.org/imrd/directdoc.asp?DDFDocuments/t/G/TBTN26/KEN1964.docx</v>
      </c>
      <c r="S39" t="str">
        <f>HYPERLINK("https://docs.wto.org/imrd/directdoc.asp?DDFDocuments/u/G/TBTN26/KEN1964.docx", "https://docs.wto.org/imrd/directdoc.asp?DDFDocuments/u/G/TBTN26/KEN1964.docx")</f>
        <v>https://docs.wto.org/imrd/directdoc.asp?DDFDocuments/u/G/TBTN26/KEN1964.docx</v>
      </c>
      <c r="T39" t="str">
        <f>HYPERLINK("https://docs.wto.org/imrd/directdoc.asp?DDFDocuments/v/G/TBTN26/KEN1964.docx", "https://docs.wto.org/imrd/directdoc.asp?DDFDocuments/v/G/TBTN26/KEN1964.docx")</f>
        <v>https://docs.wto.org/imrd/directdoc.asp?DDFDocuments/v/G/TBTN26/KEN1964.docx</v>
      </c>
      <c r="U39" t="s">
        <v>45</v>
      </c>
      <c r="V39" t="s">
        <v>46</v>
      </c>
      <c r="W39" t="s">
        <v>45</v>
      </c>
      <c r="X39" t="s">
        <v>46</v>
      </c>
      <c r="Y39" t="s">
        <v>46</v>
      </c>
      <c r="Z39" t="s">
        <v>46</v>
      </c>
      <c r="AA39" t="s">
        <v>46</v>
      </c>
      <c r="AB39" s="2" t="s">
        <v>213</v>
      </c>
      <c r="AC39" t="s">
        <v>41</v>
      </c>
      <c r="AD39" t="s">
        <v>41</v>
      </c>
      <c r="AE39" t="s">
        <v>41</v>
      </c>
      <c r="AF39" t="s">
        <v>41</v>
      </c>
      <c r="AG39" t="s">
        <v>41</v>
      </c>
      <c r="AH39" s="2" t="s">
        <v>41</v>
      </c>
    </row>
    <row r="40" spans="1:34" ht="285">
      <c r="A40" s="6" t="s">
        <v>74</v>
      </c>
      <c r="B40" s="7">
        <v>46028</v>
      </c>
      <c r="C40" s="9" t="str">
        <f>HYPERLINK("https://eping.wto.org/en/Search?viewData= G/TBT/N/PAN/136"," G/TBT/N/PAN/136")</f>
        <v xml:space="preserve"> G/TBT/N/PAN/136</v>
      </c>
      <c r="D40" s="8" t="s">
        <v>214</v>
      </c>
      <c r="E40" s="8" t="s">
        <v>215</v>
      </c>
      <c r="F40" s="8" t="s">
        <v>216</v>
      </c>
      <c r="G40" s="8" t="s">
        <v>41</v>
      </c>
      <c r="H40" s="8" t="s">
        <v>217</v>
      </c>
      <c r="I40" s="8" t="s">
        <v>79</v>
      </c>
      <c r="J40" s="8" t="s">
        <v>41</v>
      </c>
      <c r="K40" s="8" t="s">
        <v>41</v>
      </c>
      <c r="L40" s="6"/>
      <c r="M40" s="7">
        <v>46088</v>
      </c>
      <c r="N40" s="7" t="s">
        <v>41</v>
      </c>
      <c r="O40" s="7" t="s">
        <v>41</v>
      </c>
      <c r="P40" s="6" t="s">
        <v>43</v>
      </c>
      <c r="Q40" s="8" t="s">
        <v>218</v>
      </c>
      <c r="S40" t="str">
        <f>HYPERLINK("https://docs.wto.org/imrd/directdoc.asp?DDFDocuments/u/G/TBTN26/PAN136.docx", "https://docs.wto.org/imrd/directdoc.asp?DDFDocuments/u/G/TBTN26/PAN136.docx")</f>
        <v>https://docs.wto.org/imrd/directdoc.asp?DDFDocuments/u/G/TBTN26/PAN136.docx</v>
      </c>
      <c r="T40" t="str">
        <f>HYPERLINK("https://docs.wto.org/imrd/directdoc.asp?DDFDocuments/v/G/TBTN26/PAN136.docx", "https://docs.wto.org/imrd/directdoc.asp?DDFDocuments/v/G/TBTN26/PAN136.docx")</f>
        <v>https://docs.wto.org/imrd/directdoc.asp?DDFDocuments/v/G/TBTN26/PAN136.docx</v>
      </c>
      <c r="U40" t="s">
        <v>45</v>
      </c>
      <c r="V40" t="s">
        <v>46</v>
      </c>
      <c r="W40" t="s">
        <v>46</v>
      </c>
      <c r="X40" t="s">
        <v>46</v>
      </c>
      <c r="Y40" t="s">
        <v>46</v>
      </c>
      <c r="Z40" t="s">
        <v>46</v>
      </c>
      <c r="AA40" t="s">
        <v>46</v>
      </c>
      <c r="AB40" s="2" t="s">
        <v>81</v>
      </c>
      <c r="AC40" t="s">
        <v>41</v>
      </c>
      <c r="AD40" t="s">
        <v>41</v>
      </c>
      <c r="AE40" t="s">
        <v>41</v>
      </c>
      <c r="AF40" t="s">
        <v>41</v>
      </c>
      <c r="AG40" t="s">
        <v>41</v>
      </c>
      <c r="AH40" s="2" t="s">
        <v>41</v>
      </c>
    </row>
    <row r="41" spans="1:34" ht="30">
      <c r="A41" s="6" t="s">
        <v>89</v>
      </c>
      <c r="B41" s="7">
        <v>46028</v>
      </c>
      <c r="C41" s="9" t="str">
        <f>HYPERLINK("https://eping.wto.org/en/Search?viewData= G/TBT/N/BDI/700, G/TBT/N/KEN/1962, G/TBT/N/RWA/1330, G/TBT/N/TZA/1480, G/TBT/N/UGA/2298"," G/TBT/N/BDI/700, G/TBT/N/KEN/1962, G/TBT/N/RWA/1330, G/TBT/N/TZA/1480, G/TBT/N/UGA/2298")</f>
        <v xml:space="preserve"> G/TBT/N/BDI/700, G/TBT/N/KEN/1962, G/TBT/N/RWA/1330, G/TBT/N/TZA/1480, G/TBT/N/UGA/2298</v>
      </c>
      <c r="D41" s="8" t="s">
        <v>131</v>
      </c>
      <c r="E41" s="8" t="s">
        <v>132</v>
      </c>
      <c r="F41" s="8" t="s">
        <v>133</v>
      </c>
      <c r="G41" s="8" t="s">
        <v>41</v>
      </c>
      <c r="H41" s="8" t="s">
        <v>134</v>
      </c>
      <c r="I41" s="8" t="s">
        <v>86</v>
      </c>
      <c r="J41" s="8" t="s">
        <v>41</v>
      </c>
      <c r="K41" s="8" t="s">
        <v>41</v>
      </c>
      <c r="L41" s="6"/>
      <c r="M41" s="7">
        <v>46088</v>
      </c>
      <c r="N41" s="7">
        <v>46112</v>
      </c>
      <c r="O41" s="7" t="s">
        <v>41</v>
      </c>
      <c r="P41" s="6" t="s">
        <v>43</v>
      </c>
      <c r="Q41" s="8" t="s">
        <v>135</v>
      </c>
      <c r="R41" t="str">
        <f>HYPERLINK("https://docs.wto.org/imrd/directdoc.asp?DDFDocuments/t/G/TBTN26/BDI700.docx", "https://docs.wto.org/imrd/directdoc.asp?DDFDocuments/t/G/TBTN26/BDI700.docx")</f>
        <v>https://docs.wto.org/imrd/directdoc.asp?DDFDocuments/t/G/TBTN26/BDI700.docx</v>
      </c>
      <c r="S41" t="str">
        <f>HYPERLINK("https://docs.wto.org/imrd/directdoc.asp?DDFDocuments/u/G/TBTN26/BDI700.docx", "https://docs.wto.org/imrd/directdoc.asp?DDFDocuments/u/G/TBTN26/BDI700.docx")</f>
        <v>https://docs.wto.org/imrd/directdoc.asp?DDFDocuments/u/G/TBTN26/BDI700.docx</v>
      </c>
      <c r="T41" t="str">
        <f>HYPERLINK("https://docs.wto.org/imrd/directdoc.asp?DDFDocuments/v/G/TBTN26/BDI700.docx", "https://docs.wto.org/imrd/directdoc.asp?DDFDocuments/v/G/TBTN26/BDI700.docx")</f>
        <v>https://docs.wto.org/imrd/directdoc.asp?DDFDocuments/v/G/TBTN26/BDI700.docx</v>
      </c>
      <c r="U41" t="s">
        <v>45</v>
      </c>
      <c r="V41" t="s">
        <v>46</v>
      </c>
      <c r="W41" t="s">
        <v>46</v>
      </c>
      <c r="X41" t="s">
        <v>46</v>
      </c>
      <c r="Y41" t="s">
        <v>46</v>
      </c>
      <c r="Z41" t="s">
        <v>46</v>
      </c>
      <c r="AA41" t="s">
        <v>46</v>
      </c>
      <c r="AB41" s="2" t="s">
        <v>136</v>
      </c>
      <c r="AC41" t="s">
        <v>41</v>
      </c>
      <c r="AD41" t="s">
        <v>41</v>
      </c>
      <c r="AE41" t="s">
        <v>41</v>
      </c>
      <c r="AF41" t="s">
        <v>41</v>
      </c>
      <c r="AG41" t="s">
        <v>41</v>
      </c>
      <c r="AH41" s="2" t="s">
        <v>41</v>
      </c>
    </row>
    <row r="42" spans="1:34" ht="409.5">
      <c r="A42" s="6" t="s">
        <v>48</v>
      </c>
      <c r="B42" s="7">
        <v>46028</v>
      </c>
      <c r="C42" s="9" t="str">
        <f>HYPERLINK("https://eping.wto.org/en/Search?viewData= G/TBT/N/BDI/701, G/TBT/N/KEN/1965, G/TBT/N/RWA/1331, G/TBT/N/TZA/1481, G/TBT/N/UGA/2299"," G/TBT/N/BDI/701, G/TBT/N/KEN/1965, G/TBT/N/RWA/1331, G/TBT/N/TZA/1481, G/TBT/N/UGA/2299")</f>
        <v xml:space="preserve"> G/TBT/N/BDI/701, G/TBT/N/KEN/1965, G/TBT/N/RWA/1331, G/TBT/N/TZA/1481, G/TBT/N/UGA/2299</v>
      </c>
      <c r="D42" s="8" t="s">
        <v>35</v>
      </c>
      <c r="E42" s="8" t="s">
        <v>36</v>
      </c>
      <c r="F42" s="8" t="s">
        <v>37</v>
      </c>
      <c r="G42" s="8" t="s">
        <v>38</v>
      </c>
      <c r="H42" s="8" t="s">
        <v>39</v>
      </c>
      <c r="I42" s="8" t="s">
        <v>40</v>
      </c>
      <c r="J42" s="8" t="s">
        <v>41</v>
      </c>
      <c r="K42" s="8" t="s">
        <v>42</v>
      </c>
      <c r="L42" s="6"/>
      <c r="M42" s="7">
        <v>46088</v>
      </c>
      <c r="N42" s="7" t="s">
        <v>41</v>
      </c>
      <c r="O42" s="7" t="s">
        <v>41</v>
      </c>
      <c r="P42" s="6" t="s">
        <v>43</v>
      </c>
      <c r="Q42" s="8" t="s">
        <v>44</v>
      </c>
      <c r="R42" t="str">
        <f>HYPERLINK("https://docs.wto.org/imrd/directdoc.asp?DDFDocuments/t/G/TBTN26/BDI701.docx", "https://docs.wto.org/imrd/directdoc.asp?DDFDocuments/t/G/TBTN26/BDI701.docx")</f>
        <v>https://docs.wto.org/imrd/directdoc.asp?DDFDocuments/t/G/TBTN26/BDI701.docx</v>
      </c>
      <c r="S42" t="str">
        <f>HYPERLINK("https://docs.wto.org/imrd/directdoc.asp?DDFDocuments/u/G/TBTN26/BDI701.docx", "https://docs.wto.org/imrd/directdoc.asp?DDFDocuments/u/G/TBTN26/BDI701.docx")</f>
        <v>https://docs.wto.org/imrd/directdoc.asp?DDFDocuments/u/G/TBTN26/BDI701.docx</v>
      </c>
      <c r="T42" t="str">
        <f>HYPERLINK("https://docs.wto.org/imrd/directdoc.asp?DDFDocuments/v/G/TBTN26/BDI701.docx", "https://docs.wto.org/imrd/directdoc.asp?DDFDocuments/v/G/TBTN26/BDI701.docx")</f>
        <v>https://docs.wto.org/imrd/directdoc.asp?DDFDocuments/v/G/TBTN26/BDI701.docx</v>
      </c>
      <c r="U42" t="s">
        <v>45</v>
      </c>
      <c r="V42" t="s">
        <v>46</v>
      </c>
      <c r="W42" t="s">
        <v>46</v>
      </c>
      <c r="X42" t="s">
        <v>46</v>
      </c>
      <c r="Y42" t="s">
        <v>46</v>
      </c>
      <c r="Z42" t="s">
        <v>46</v>
      </c>
      <c r="AA42" t="s">
        <v>46</v>
      </c>
      <c r="AB42" s="2" t="s">
        <v>47</v>
      </c>
      <c r="AC42" t="s">
        <v>41</v>
      </c>
      <c r="AD42" t="s">
        <v>41</v>
      </c>
      <c r="AE42" t="s">
        <v>41</v>
      </c>
      <c r="AF42" t="s">
        <v>41</v>
      </c>
      <c r="AG42" t="s">
        <v>41</v>
      </c>
      <c r="AH42" s="2" t="s">
        <v>41</v>
      </c>
    </row>
    <row r="43" spans="1:34" ht="60">
      <c r="A43" s="6" t="s">
        <v>151</v>
      </c>
      <c r="B43" s="7">
        <v>46028</v>
      </c>
      <c r="C43" s="9" t="str">
        <f>HYPERLINK("https://eping.wto.org/en/Search?viewData= G/TBT/N/TPKM/572/Add.1"," G/TBT/N/TPKM/572/Add.1")</f>
        <v xml:space="preserve"> G/TBT/N/TPKM/572/Add.1</v>
      </c>
      <c r="D43" s="8" t="s">
        <v>219</v>
      </c>
      <c r="E43" s="8" t="s">
        <v>220</v>
      </c>
      <c r="F43" s="8" t="s">
        <v>221</v>
      </c>
      <c r="G43" s="8" t="s">
        <v>222</v>
      </c>
      <c r="H43" s="8" t="s">
        <v>223</v>
      </c>
      <c r="I43" s="8" t="s">
        <v>224</v>
      </c>
      <c r="J43" s="8" t="s">
        <v>41</v>
      </c>
      <c r="K43" s="8" t="s">
        <v>41</v>
      </c>
      <c r="L43" s="6"/>
      <c r="M43" s="7" t="s">
        <v>41</v>
      </c>
      <c r="N43" s="7" t="s">
        <v>41</v>
      </c>
      <c r="O43" s="7" t="s">
        <v>41</v>
      </c>
      <c r="P43" s="6" t="s">
        <v>106</v>
      </c>
      <c r="Q43" s="8" t="s">
        <v>225</v>
      </c>
      <c r="R43" t="str">
        <f>HYPERLINK("https://docs.wto.org/imrd/directdoc.asp?DDFDocuments/t/G/TBTN25/TPKM572A1.docx", "https://docs.wto.org/imrd/directdoc.asp?DDFDocuments/t/G/TBTN25/TPKM572A1.docx")</f>
        <v>https://docs.wto.org/imrd/directdoc.asp?DDFDocuments/t/G/TBTN25/TPKM572A1.docx</v>
      </c>
      <c r="S43" t="str">
        <f>HYPERLINK("https://docs.wto.org/imrd/directdoc.asp?DDFDocuments/u/G/TBTN25/TPKM572A1.docx", "https://docs.wto.org/imrd/directdoc.asp?DDFDocuments/u/G/TBTN25/TPKM572A1.docx")</f>
        <v>https://docs.wto.org/imrd/directdoc.asp?DDFDocuments/u/G/TBTN25/TPKM572A1.docx</v>
      </c>
      <c r="T43" t="str">
        <f>HYPERLINK("https://docs.wto.org/imrd/directdoc.asp?DDFDocuments/v/G/TBTN25/TPKM572A1.docx", "https://docs.wto.org/imrd/directdoc.asp?DDFDocuments/v/G/TBTN25/TPKM572A1.docx")</f>
        <v>https://docs.wto.org/imrd/directdoc.asp?DDFDocuments/v/G/TBTN25/TPKM572A1.docx</v>
      </c>
      <c r="U43" t="s">
        <v>46</v>
      </c>
      <c r="V43" t="s">
        <v>46</v>
      </c>
      <c r="W43" t="s">
        <v>46</v>
      </c>
      <c r="X43" t="s">
        <v>46</v>
      </c>
      <c r="Y43" t="s">
        <v>46</v>
      </c>
      <c r="Z43" t="s">
        <v>46</v>
      </c>
      <c r="AA43" t="s">
        <v>46</v>
      </c>
      <c r="AB43" s="2" t="s">
        <v>41</v>
      </c>
      <c r="AC43" t="s">
        <v>41</v>
      </c>
      <c r="AD43" t="s">
        <v>41</v>
      </c>
      <c r="AE43" t="s">
        <v>41</v>
      </c>
      <c r="AF43" t="s">
        <v>41</v>
      </c>
      <c r="AG43" t="s">
        <v>41</v>
      </c>
      <c r="AH43" s="2" t="s">
        <v>41</v>
      </c>
    </row>
    <row r="44" spans="1:34" ht="409.5">
      <c r="A44" s="6" t="s">
        <v>89</v>
      </c>
      <c r="B44" s="7">
        <v>46028</v>
      </c>
      <c r="C44" s="9" t="str">
        <f>HYPERLINK("https://eping.wto.org/en/Search?viewData= G/TBT/N/BDI/701, G/TBT/N/KEN/1965, G/TBT/N/RWA/1331, G/TBT/N/TZA/1481, G/TBT/N/UGA/2299"," G/TBT/N/BDI/701, G/TBT/N/KEN/1965, G/TBT/N/RWA/1331, G/TBT/N/TZA/1481, G/TBT/N/UGA/2299")</f>
        <v xml:space="preserve"> G/TBT/N/BDI/701, G/TBT/N/KEN/1965, G/TBT/N/RWA/1331, G/TBT/N/TZA/1481, G/TBT/N/UGA/2299</v>
      </c>
      <c r="D44" s="8" t="s">
        <v>35</v>
      </c>
      <c r="E44" s="8" t="s">
        <v>36</v>
      </c>
      <c r="F44" s="8" t="s">
        <v>37</v>
      </c>
      <c r="G44" s="8" t="s">
        <v>38</v>
      </c>
      <c r="H44" s="8" t="s">
        <v>39</v>
      </c>
      <c r="I44" s="8" t="s">
        <v>40</v>
      </c>
      <c r="J44" s="8" t="s">
        <v>41</v>
      </c>
      <c r="K44" s="8" t="s">
        <v>42</v>
      </c>
      <c r="L44" s="6"/>
      <c r="M44" s="7">
        <v>46088</v>
      </c>
      <c r="N44" s="7" t="s">
        <v>41</v>
      </c>
      <c r="O44" s="7" t="s">
        <v>41</v>
      </c>
      <c r="P44" s="6" t="s">
        <v>43</v>
      </c>
      <c r="Q44" s="8" t="s">
        <v>44</v>
      </c>
      <c r="R44" t="str">
        <f>HYPERLINK("https://docs.wto.org/imrd/directdoc.asp?DDFDocuments/t/G/TBTN26/BDI701.docx", "https://docs.wto.org/imrd/directdoc.asp?DDFDocuments/t/G/TBTN26/BDI701.docx")</f>
        <v>https://docs.wto.org/imrd/directdoc.asp?DDFDocuments/t/G/TBTN26/BDI701.docx</v>
      </c>
      <c r="S44" t="str">
        <f>HYPERLINK("https://docs.wto.org/imrd/directdoc.asp?DDFDocuments/u/G/TBTN26/BDI701.docx", "https://docs.wto.org/imrd/directdoc.asp?DDFDocuments/u/G/TBTN26/BDI701.docx")</f>
        <v>https://docs.wto.org/imrd/directdoc.asp?DDFDocuments/u/G/TBTN26/BDI701.docx</v>
      </c>
      <c r="T44" t="str">
        <f>HYPERLINK("https://docs.wto.org/imrd/directdoc.asp?DDFDocuments/v/G/TBTN26/BDI701.docx", "https://docs.wto.org/imrd/directdoc.asp?DDFDocuments/v/G/TBTN26/BDI701.docx")</f>
        <v>https://docs.wto.org/imrd/directdoc.asp?DDFDocuments/v/G/TBTN26/BDI701.docx</v>
      </c>
      <c r="U44" t="s">
        <v>45</v>
      </c>
      <c r="V44" t="s">
        <v>46</v>
      </c>
      <c r="W44" t="s">
        <v>46</v>
      </c>
      <c r="X44" t="s">
        <v>46</v>
      </c>
      <c r="Y44" t="s">
        <v>46</v>
      </c>
      <c r="Z44" t="s">
        <v>46</v>
      </c>
      <c r="AA44" t="s">
        <v>46</v>
      </c>
      <c r="AB44" s="2" t="s">
        <v>47</v>
      </c>
      <c r="AC44" t="s">
        <v>41</v>
      </c>
      <c r="AD44" t="s">
        <v>41</v>
      </c>
      <c r="AE44" t="s">
        <v>41</v>
      </c>
      <c r="AF44" t="s">
        <v>41</v>
      </c>
      <c r="AG44" t="s">
        <v>41</v>
      </c>
      <c r="AH44" s="2" t="s">
        <v>41</v>
      </c>
    </row>
    <row r="45" spans="1:34" ht="30">
      <c r="A45" s="6" t="s">
        <v>48</v>
      </c>
      <c r="B45" s="7">
        <v>46028</v>
      </c>
      <c r="C45" s="9" t="str">
        <f>HYPERLINK("https://eping.wto.org/en/Search?viewData= G/TBT/N/BDI/700, G/TBT/N/KEN/1962, G/TBT/N/RWA/1330, G/TBT/N/TZA/1480, G/TBT/N/UGA/2298"," G/TBT/N/BDI/700, G/TBT/N/KEN/1962, G/TBT/N/RWA/1330, G/TBT/N/TZA/1480, G/TBT/N/UGA/2298")</f>
        <v xml:space="preserve"> G/TBT/N/BDI/700, G/TBT/N/KEN/1962, G/TBT/N/RWA/1330, G/TBT/N/TZA/1480, G/TBT/N/UGA/2298</v>
      </c>
      <c r="D45" s="8" t="s">
        <v>131</v>
      </c>
      <c r="E45" s="8" t="s">
        <v>132</v>
      </c>
      <c r="F45" s="8" t="s">
        <v>133</v>
      </c>
      <c r="G45" s="8" t="s">
        <v>41</v>
      </c>
      <c r="H45" s="8" t="s">
        <v>134</v>
      </c>
      <c r="I45" s="8" t="s">
        <v>86</v>
      </c>
      <c r="J45" s="8" t="s">
        <v>41</v>
      </c>
      <c r="K45" s="8" t="s">
        <v>41</v>
      </c>
      <c r="L45" s="6"/>
      <c r="M45" s="7">
        <v>46088</v>
      </c>
      <c r="N45" s="7">
        <v>46112</v>
      </c>
      <c r="O45" s="7" t="s">
        <v>41</v>
      </c>
      <c r="P45" s="6" t="s">
        <v>43</v>
      </c>
      <c r="Q45" s="8" t="s">
        <v>135</v>
      </c>
      <c r="R45" t="str">
        <f>HYPERLINK("https://docs.wto.org/imrd/directdoc.asp?DDFDocuments/t/G/TBTN26/BDI700.docx", "https://docs.wto.org/imrd/directdoc.asp?DDFDocuments/t/G/TBTN26/BDI700.docx")</f>
        <v>https://docs.wto.org/imrd/directdoc.asp?DDFDocuments/t/G/TBTN26/BDI700.docx</v>
      </c>
      <c r="S45" t="str">
        <f>HYPERLINK("https://docs.wto.org/imrd/directdoc.asp?DDFDocuments/u/G/TBTN26/BDI700.docx", "https://docs.wto.org/imrd/directdoc.asp?DDFDocuments/u/G/TBTN26/BDI700.docx")</f>
        <v>https://docs.wto.org/imrd/directdoc.asp?DDFDocuments/u/G/TBTN26/BDI700.docx</v>
      </c>
      <c r="T45" t="str">
        <f>HYPERLINK("https://docs.wto.org/imrd/directdoc.asp?DDFDocuments/v/G/TBTN26/BDI700.docx", "https://docs.wto.org/imrd/directdoc.asp?DDFDocuments/v/G/TBTN26/BDI700.docx")</f>
        <v>https://docs.wto.org/imrd/directdoc.asp?DDFDocuments/v/G/TBTN26/BDI700.docx</v>
      </c>
      <c r="U45" t="s">
        <v>45</v>
      </c>
      <c r="V45" t="s">
        <v>46</v>
      </c>
      <c r="W45" t="s">
        <v>46</v>
      </c>
      <c r="X45" t="s">
        <v>46</v>
      </c>
      <c r="Y45" t="s">
        <v>46</v>
      </c>
      <c r="Z45" t="s">
        <v>46</v>
      </c>
      <c r="AA45" t="s">
        <v>46</v>
      </c>
      <c r="AB45" s="2" t="s">
        <v>136</v>
      </c>
      <c r="AC45" t="s">
        <v>41</v>
      </c>
      <c r="AD45" t="s">
        <v>41</v>
      </c>
      <c r="AE45" t="s">
        <v>41</v>
      </c>
      <c r="AF45" t="s">
        <v>41</v>
      </c>
      <c r="AG45" t="s">
        <v>41</v>
      </c>
      <c r="AH45" s="2" t="s">
        <v>41</v>
      </c>
    </row>
    <row r="46" spans="1:34" ht="270">
      <c r="A46" s="6" t="s">
        <v>226</v>
      </c>
      <c r="B46" s="7">
        <v>46028</v>
      </c>
      <c r="C46" s="9" t="str">
        <f>HYPERLINK("https://eping.wto.org/en/Search?viewData= G/TBT/N/DEU/20"," G/TBT/N/DEU/20")</f>
        <v xml:space="preserve"> G/TBT/N/DEU/20</v>
      </c>
      <c r="D46" s="8" t="s">
        <v>227</v>
      </c>
      <c r="E46" s="8" t="s">
        <v>228</v>
      </c>
      <c r="F46" s="8" t="s">
        <v>229</v>
      </c>
      <c r="G46" s="8" t="s">
        <v>230</v>
      </c>
      <c r="H46" s="8" t="s">
        <v>41</v>
      </c>
      <c r="I46" s="8" t="s">
        <v>231</v>
      </c>
      <c r="J46" s="8" t="s">
        <v>232</v>
      </c>
      <c r="K46" s="8" t="s">
        <v>41</v>
      </c>
      <c r="L46" s="6"/>
      <c r="M46" s="7">
        <v>46088</v>
      </c>
      <c r="N46" s="7" t="s">
        <v>41</v>
      </c>
      <c r="O46" s="7" t="s">
        <v>41</v>
      </c>
      <c r="P46" s="6" t="s">
        <v>43</v>
      </c>
      <c r="Q46" s="8" t="s">
        <v>233</v>
      </c>
      <c r="R46" t="str">
        <f>HYPERLINK("https://docs.wto.org/imrd/directdoc.asp?DDFDocuments/t/G/TBTN26/DEU20.docx", "https://docs.wto.org/imrd/directdoc.asp?DDFDocuments/t/G/TBTN26/DEU20.docx")</f>
        <v>https://docs.wto.org/imrd/directdoc.asp?DDFDocuments/t/G/TBTN26/DEU20.docx</v>
      </c>
      <c r="S46" t="str">
        <f>HYPERLINK("https://docs.wto.org/imrd/directdoc.asp?DDFDocuments/u/G/TBTN26/DEU20.docx", "https://docs.wto.org/imrd/directdoc.asp?DDFDocuments/u/G/TBTN26/DEU20.docx")</f>
        <v>https://docs.wto.org/imrd/directdoc.asp?DDFDocuments/u/G/TBTN26/DEU20.docx</v>
      </c>
      <c r="T46" t="str">
        <f>HYPERLINK("https://docs.wto.org/imrd/directdoc.asp?DDFDocuments/v/G/TBTN26/DEU20.docx", "https://docs.wto.org/imrd/directdoc.asp?DDFDocuments/v/G/TBTN26/DEU20.docx")</f>
        <v>https://docs.wto.org/imrd/directdoc.asp?DDFDocuments/v/G/TBTN26/DEU20.docx</v>
      </c>
      <c r="U46" t="s">
        <v>45</v>
      </c>
      <c r="V46" t="s">
        <v>46</v>
      </c>
      <c r="W46" t="s">
        <v>46</v>
      </c>
      <c r="X46" t="s">
        <v>46</v>
      </c>
      <c r="Y46" t="s">
        <v>46</v>
      </c>
      <c r="Z46" t="s">
        <v>46</v>
      </c>
      <c r="AA46" t="s">
        <v>46</v>
      </c>
      <c r="AB46" s="2" t="s">
        <v>234</v>
      </c>
      <c r="AC46" t="s">
        <v>41</v>
      </c>
      <c r="AD46" t="s">
        <v>41</v>
      </c>
      <c r="AE46" t="s">
        <v>41</v>
      </c>
      <c r="AF46" t="s">
        <v>41</v>
      </c>
      <c r="AG46" t="s">
        <v>41</v>
      </c>
      <c r="AH46" s="2" t="s">
        <v>41</v>
      </c>
    </row>
    <row r="47" spans="1:34" ht="60">
      <c r="A47" s="6" t="s">
        <v>122</v>
      </c>
      <c r="B47" s="7">
        <v>46028</v>
      </c>
      <c r="C47" s="9" t="str">
        <f>HYPERLINK("https://eping.wto.org/en/Search?viewData= G/TBT/N/JPN/894"," G/TBT/N/JPN/894")</f>
        <v xml:space="preserve"> G/TBT/N/JPN/894</v>
      </c>
      <c r="D47" s="8" t="s">
        <v>123</v>
      </c>
      <c r="E47" s="8" t="s">
        <v>235</v>
      </c>
      <c r="F47" s="8" t="s">
        <v>236</v>
      </c>
      <c r="G47" s="8" t="s">
        <v>41</v>
      </c>
      <c r="H47" s="8" t="s">
        <v>126</v>
      </c>
      <c r="I47" s="8" t="s">
        <v>127</v>
      </c>
      <c r="J47" s="8" t="s">
        <v>237</v>
      </c>
      <c r="K47" s="8" t="s">
        <v>41</v>
      </c>
      <c r="L47" s="6"/>
      <c r="M47" s="7">
        <v>46088</v>
      </c>
      <c r="N47" s="7" t="s">
        <v>41</v>
      </c>
      <c r="O47" s="7" t="s">
        <v>41</v>
      </c>
      <c r="P47" s="6" t="s">
        <v>43</v>
      </c>
      <c r="Q47" s="8" t="s">
        <v>238</v>
      </c>
      <c r="R47" t="str">
        <f>HYPERLINK("https://docs.wto.org/imrd/directdoc.asp?DDFDocuments/t/G/TBTN26/JPN894.docx", "https://docs.wto.org/imrd/directdoc.asp?DDFDocuments/t/G/TBTN26/JPN894.docx")</f>
        <v>https://docs.wto.org/imrd/directdoc.asp?DDFDocuments/t/G/TBTN26/JPN894.docx</v>
      </c>
      <c r="S47" t="str">
        <f>HYPERLINK("https://docs.wto.org/imrd/directdoc.asp?DDFDocuments/u/G/TBTN26/JPN894.docx", "https://docs.wto.org/imrd/directdoc.asp?DDFDocuments/u/G/TBTN26/JPN894.docx")</f>
        <v>https://docs.wto.org/imrd/directdoc.asp?DDFDocuments/u/G/TBTN26/JPN894.docx</v>
      </c>
      <c r="T47" t="str">
        <f>HYPERLINK("https://docs.wto.org/imrd/directdoc.asp?DDFDocuments/v/G/TBTN26/JPN894.docx", "https://docs.wto.org/imrd/directdoc.asp?DDFDocuments/v/G/TBTN26/JPN894.docx")</f>
        <v>https://docs.wto.org/imrd/directdoc.asp?DDFDocuments/v/G/TBTN26/JPN894.docx</v>
      </c>
      <c r="U47" t="s">
        <v>45</v>
      </c>
      <c r="V47" t="s">
        <v>46</v>
      </c>
      <c r="W47" t="s">
        <v>46</v>
      </c>
      <c r="X47" t="s">
        <v>46</v>
      </c>
      <c r="Y47" t="s">
        <v>46</v>
      </c>
      <c r="Z47" t="s">
        <v>46</v>
      </c>
      <c r="AA47" t="s">
        <v>46</v>
      </c>
      <c r="AB47" s="2" t="s">
        <v>130</v>
      </c>
      <c r="AC47" t="s">
        <v>41</v>
      </c>
      <c r="AD47" t="s">
        <v>41</v>
      </c>
      <c r="AE47" t="s">
        <v>41</v>
      </c>
      <c r="AF47" t="s">
        <v>41</v>
      </c>
      <c r="AG47" t="s">
        <v>41</v>
      </c>
      <c r="AH47" s="2" t="s">
        <v>41</v>
      </c>
    </row>
    <row r="48" spans="1:34" ht="150">
      <c r="A48" s="6" t="s">
        <v>239</v>
      </c>
      <c r="B48" s="7">
        <v>46028</v>
      </c>
      <c r="C48" s="9" t="str">
        <f>HYPERLINK("https://eping.wto.org/en/Search?viewData= G/SPS/N/RUS/346"," G/SPS/N/RUS/346")</f>
        <v xml:space="preserve"> G/SPS/N/RUS/346</v>
      </c>
      <c r="D48" s="8" t="s">
        <v>240</v>
      </c>
      <c r="E48" s="8" t="s">
        <v>241</v>
      </c>
      <c r="F48" s="8" t="s">
        <v>242</v>
      </c>
      <c r="G48" s="8" t="s">
        <v>243</v>
      </c>
      <c r="H48" s="8" t="s">
        <v>41</v>
      </c>
      <c r="I48" s="8" t="s">
        <v>244</v>
      </c>
      <c r="J48" s="8" t="s">
        <v>41</v>
      </c>
      <c r="K48" s="8" t="s">
        <v>245</v>
      </c>
      <c r="L48" s="6" t="s">
        <v>41</v>
      </c>
      <c r="M48" s="7">
        <v>46080</v>
      </c>
      <c r="N48" s="7" t="s">
        <v>41</v>
      </c>
      <c r="O48" s="7" t="s">
        <v>41</v>
      </c>
      <c r="P48" s="6" t="s">
        <v>43</v>
      </c>
      <c r="Q48" s="8" t="s">
        <v>246</v>
      </c>
      <c r="R48" t="str">
        <f>HYPERLINK("https://docs.wto.org/imrd/directdoc.asp?DDFDocuments/t/G/SPS/NRUS346.docx", "https://docs.wto.org/imrd/directdoc.asp?DDFDocuments/t/G/SPS/NRUS346.docx")</f>
        <v>https://docs.wto.org/imrd/directdoc.asp?DDFDocuments/t/G/SPS/NRUS346.docx</v>
      </c>
      <c r="S48" t="str">
        <f>HYPERLINK("https://docs.wto.org/imrd/directdoc.asp?DDFDocuments/u/G/SPS/NRUS346.docx", "https://docs.wto.org/imrd/directdoc.asp?DDFDocuments/u/G/SPS/NRUS346.docx")</f>
        <v>https://docs.wto.org/imrd/directdoc.asp?DDFDocuments/u/G/SPS/NRUS346.docx</v>
      </c>
      <c r="T48" t="str">
        <f>HYPERLINK("https://docs.wto.org/imrd/directdoc.asp?DDFDocuments/v/G/SPS/NRUS346.docx", "https://docs.wto.org/imrd/directdoc.asp?DDFDocuments/v/G/SPS/NRUS346.docx")</f>
        <v>https://docs.wto.org/imrd/directdoc.asp?DDFDocuments/v/G/SPS/NRUS346.docx</v>
      </c>
      <c r="U48" t="s">
        <v>41</v>
      </c>
      <c r="V48" t="s">
        <v>41</v>
      </c>
      <c r="W48" t="s">
        <v>41</v>
      </c>
      <c r="X48" t="s">
        <v>41</v>
      </c>
      <c r="Y48" t="s">
        <v>41</v>
      </c>
      <c r="Z48" t="s">
        <v>41</v>
      </c>
      <c r="AA48" t="s">
        <v>41</v>
      </c>
      <c r="AB48" s="2" t="s">
        <v>41</v>
      </c>
      <c r="AC48" t="s">
        <v>46</v>
      </c>
      <c r="AD48" t="s">
        <v>46</v>
      </c>
      <c r="AE48" t="s">
        <v>45</v>
      </c>
      <c r="AF48" t="s">
        <v>46</v>
      </c>
      <c r="AG48" t="s">
        <v>45</v>
      </c>
      <c r="AH48" s="2" t="s">
        <v>41</v>
      </c>
    </row>
    <row r="49" spans="1:34" ht="60">
      <c r="A49" s="6" t="s">
        <v>151</v>
      </c>
      <c r="B49" s="7">
        <v>46028</v>
      </c>
      <c r="C49" s="9" t="str">
        <f>HYPERLINK("https://eping.wto.org/en/Search?viewData= G/TBT/N/TPKM/566/Add.1"," G/TBT/N/TPKM/566/Add.1")</f>
        <v xml:space="preserve"> G/TBT/N/TPKM/566/Add.1</v>
      </c>
      <c r="D49" s="8" t="s">
        <v>247</v>
      </c>
      <c r="E49" s="8" t="s">
        <v>248</v>
      </c>
      <c r="F49" s="8" t="s">
        <v>221</v>
      </c>
      <c r="G49" s="8" t="s">
        <v>222</v>
      </c>
      <c r="H49" s="8" t="s">
        <v>41</v>
      </c>
      <c r="I49" s="8" t="s">
        <v>157</v>
      </c>
      <c r="J49" s="8" t="s">
        <v>41</v>
      </c>
      <c r="K49" s="8" t="s">
        <v>41</v>
      </c>
      <c r="L49" s="6"/>
      <c r="M49" s="7" t="s">
        <v>41</v>
      </c>
      <c r="N49" s="7" t="s">
        <v>41</v>
      </c>
      <c r="O49" s="7" t="s">
        <v>41</v>
      </c>
      <c r="P49" s="6" t="s">
        <v>106</v>
      </c>
      <c r="Q49" s="8" t="s">
        <v>249</v>
      </c>
      <c r="R49" t="str">
        <f>HYPERLINK("https://docs.wto.org/imrd/directdoc.asp?DDFDocuments/t/G/TBTN25/TPKM566A1.docx", "https://docs.wto.org/imrd/directdoc.asp?DDFDocuments/t/G/TBTN25/TPKM566A1.docx")</f>
        <v>https://docs.wto.org/imrd/directdoc.asp?DDFDocuments/t/G/TBTN25/TPKM566A1.docx</v>
      </c>
      <c r="S49" t="str">
        <f>HYPERLINK("https://docs.wto.org/imrd/directdoc.asp?DDFDocuments/u/G/TBTN25/TPKM566A1.docx", "https://docs.wto.org/imrd/directdoc.asp?DDFDocuments/u/G/TBTN25/TPKM566A1.docx")</f>
        <v>https://docs.wto.org/imrd/directdoc.asp?DDFDocuments/u/G/TBTN25/TPKM566A1.docx</v>
      </c>
      <c r="T49" t="str">
        <f>HYPERLINK("https://docs.wto.org/imrd/directdoc.asp?DDFDocuments/v/G/TBTN25/TPKM566A1.docx", "https://docs.wto.org/imrd/directdoc.asp?DDFDocuments/v/G/TBTN25/TPKM566A1.docx")</f>
        <v>https://docs.wto.org/imrd/directdoc.asp?DDFDocuments/v/G/TBTN25/TPKM566A1.docx</v>
      </c>
      <c r="U49" t="s">
        <v>46</v>
      </c>
      <c r="V49" t="s">
        <v>46</v>
      </c>
      <c r="W49" t="s">
        <v>46</v>
      </c>
      <c r="X49" t="s">
        <v>46</v>
      </c>
      <c r="Y49" t="s">
        <v>46</v>
      </c>
      <c r="Z49" t="s">
        <v>46</v>
      </c>
      <c r="AA49" t="s">
        <v>46</v>
      </c>
      <c r="AB49" s="2" t="s">
        <v>41</v>
      </c>
      <c r="AC49" t="s">
        <v>41</v>
      </c>
      <c r="AD49" t="s">
        <v>41</v>
      </c>
      <c r="AE49" t="s">
        <v>41</v>
      </c>
      <c r="AF49" t="s">
        <v>41</v>
      </c>
      <c r="AG49" t="s">
        <v>41</v>
      </c>
      <c r="AH49" s="2" t="s">
        <v>41</v>
      </c>
    </row>
    <row r="50" spans="1:34" ht="195">
      <c r="A50" s="6" t="s">
        <v>65</v>
      </c>
      <c r="B50" s="7">
        <v>46028</v>
      </c>
      <c r="C50" s="9" t="str">
        <f>HYPERLINK("https://eping.wto.org/en/Search?viewData= G/TBT/N/EGY/1/Add.34"," G/TBT/N/EGY/1/Add.34")</f>
        <v xml:space="preserve"> G/TBT/N/EGY/1/Add.34</v>
      </c>
      <c r="D50" s="8" t="s">
        <v>250</v>
      </c>
      <c r="E50" s="8" t="s">
        <v>251</v>
      </c>
      <c r="F50" s="8" t="s">
        <v>252</v>
      </c>
      <c r="G50" s="8" t="s">
        <v>253</v>
      </c>
      <c r="H50" s="8" t="s">
        <v>254</v>
      </c>
      <c r="I50" s="8" t="s">
        <v>41</v>
      </c>
      <c r="J50" s="8"/>
      <c r="K50" s="8" t="s">
        <v>255</v>
      </c>
      <c r="L50" s="6"/>
      <c r="M50" s="7" t="s">
        <v>41</v>
      </c>
      <c r="N50" s="7" t="s">
        <v>41</v>
      </c>
      <c r="O50" s="7" t="s">
        <v>41</v>
      </c>
      <c r="P50" s="6" t="s">
        <v>106</v>
      </c>
      <c r="Q50" s="6"/>
      <c r="R50" t="str">
        <f>HYPERLINK("https://docs.wto.org/imrd/directdoc.asp?DDFDocuments/t/G/TBTN05/EGY1A34.docx", "https://docs.wto.org/imrd/directdoc.asp?DDFDocuments/t/G/TBTN05/EGY1A34.docx")</f>
        <v>https://docs.wto.org/imrd/directdoc.asp?DDFDocuments/t/G/TBTN05/EGY1A34.docx</v>
      </c>
      <c r="S50" t="str">
        <f>HYPERLINK("https://docs.wto.org/imrd/directdoc.asp?DDFDocuments/u/G/TBTN05/EGY1A34.docx", "https://docs.wto.org/imrd/directdoc.asp?DDFDocuments/u/G/TBTN05/EGY1A34.docx")</f>
        <v>https://docs.wto.org/imrd/directdoc.asp?DDFDocuments/u/G/TBTN05/EGY1A34.docx</v>
      </c>
      <c r="T50" t="str">
        <f>HYPERLINK("https://docs.wto.org/imrd/directdoc.asp?DDFDocuments/v/G/TBTN05/EGY1A34.docx", "https://docs.wto.org/imrd/directdoc.asp?DDFDocuments/v/G/TBTN05/EGY1A34.docx")</f>
        <v>https://docs.wto.org/imrd/directdoc.asp?DDFDocuments/v/G/TBTN05/EGY1A34.docx</v>
      </c>
      <c r="U50" t="s">
        <v>45</v>
      </c>
      <c r="V50" t="s">
        <v>46</v>
      </c>
      <c r="W50" t="s">
        <v>46</v>
      </c>
      <c r="X50" t="s">
        <v>46</v>
      </c>
      <c r="Y50" t="s">
        <v>46</v>
      </c>
      <c r="Z50" t="s">
        <v>46</v>
      </c>
      <c r="AA50" t="s">
        <v>46</v>
      </c>
      <c r="AB50" s="2" t="s">
        <v>41</v>
      </c>
      <c r="AC50" t="s">
        <v>41</v>
      </c>
      <c r="AD50" t="s">
        <v>41</v>
      </c>
      <c r="AE50" t="s">
        <v>41</v>
      </c>
      <c r="AF50" t="s">
        <v>41</v>
      </c>
      <c r="AG50" t="s">
        <v>41</v>
      </c>
      <c r="AH50" s="2" t="s">
        <v>41</v>
      </c>
    </row>
    <row r="51" spans="1:34" ht="30">
      <c r="A51" s="6" t="s">
        <v>173</v>
      </c>
      <c r="B51" s="7">
        <v>46028</v>
      </c>
      <c r="C51" s="9" t="str">
        <f>HYPERLINK("https://eping.wto.org/en/Search?viewData= G/TBT/N/BDI/700, G/TBT/N/KEN/1962, G/TBT/N/RWA/1330, G/TBT/N/TZA/1480, G/TBT/N/UGA/2298"," G/TBT/N/BDI/700, G/TBT/N/KEN/1962, G/TBT/N/RWA/1330, G/TBT/N/TZA/1480, G/TBT/N/UGA/2298")</f>
        <v xml:space="preserve"> G/TBT/N/BDI/700, G/TBT/N/KEN/1962, G/TBT/N/RWA/1330, G/TBT/N/TZA/1480, G/TBT/N/UGA/2298</v>
      </c>
      <c r="D51" s="8" t="s">
        <v>131</v>
      </c>
      <c r="E51" s="8" t="s">
        <v>132</v>
      </c>
      <c r="F51" s="8" t="s">
        <v>133</v>
      </c>
      <c r="G51" s="8" t="s">
        <v>41</v>
      </c>
      <c r="H51" s="8" t="s">
        <v>134</v>
      </c>
      <c r="I51" s="8" t="s">
        <v>86</v>
      </c>
      <c r="J51" s="8" t="s">
        <v>41</v>
      </c>
      <c r="K51" s="8" t="s">
        <v>41</v>
      </c>
      <c r="L51" s="6"/>
      <c r="M51" s="7">
        <v>46088</v>
      </c>
      <c r="N51" s="7">
        <v>46112</v>
      </c>
      <c r="O51" s="7" t="s">
        <v>41</v>
      </c>
      <c r="P51" s="6" t="s">
        <v>43</v>
      </c>
      <c r="Q51" s="8" t="s">
        <v>135</v>
      </c>
      <c r="R51" t="str">
        <f>HYPERLINK("https://docs.wto.org/imrd/directdoc.asp?DDFDocuments/t/G/TBTN26/BDI700.docx", "https://docs.wto.org/imrd/directdoc.asp?DDFDocuments/t/G/TBTN26/BDI700.docx")</f>
        <v>https://docs.wto.org/imrd/directdoc.asp?DDFDocuments/t/G/TBTN26/BDI700.docx</v>
      </c>
      <c r="S51" t="str">
        <f>HYPERLINK("https://docs.wto.org/imrd/directdoc.asp?DDFDocuments/u/G/TBTN26/BDI700.docx", "https://docs.wto.org/imrd/directdoc.asp?DDFDocuments/u/G/TBTN26/BDI700.docx")</f>
        <v>https://docs.wto.org/imrd/directdoc.asp?DDFDocuments/u/G/TBTN26/BDI700.docx</v>
      </c>
      <c r="T51" t="str">
        <f>HYPERLINK("https://docs.wto.org/imrd/directdoc.asp?DDFDocuments/v/G/TBTN26/BDI700.docx", "https://docs.wto.org/imrd/directdoc.asp?DDFDocuments/v/G/TBTN26/BDI700.docx")</f>
        <v>https://docs.wto.org/imrd/directdoc.asp?DDFDocuments/v/G/TBTN26/BDI700.docx</v>
      </c>
      <c r="U51" t="s">
        <v>45</v>
      </c>
      <c r="V51" t="s">
        <v>46</v>
      </c>
      <c r="W51" t="s">
        <v>46</v>
      </c>
      <c r="X51" t="s">
        <v>46</v>
      </c>
      <c r="Y51" t="s">
        <v>46</v>
      </c>
      <c r="Z51" t="s">
        <v>46</v>
      </c>
      <c r="AA51" t="s">
        <v>46</v>
      </c>
      <c r="AB51" s="2" t="s">
        <v>136</v>
      </c>
      <c r="AC51" t="s">
        <v>41</v>
      </c>
      <c r="AD51" t="s">
        <v>41</v>
      </c>
      <c r="AE51" t="s">
        <v>41</v>
      </c>
      <c r="AF51" t="s">
        <v>41</v>
      </c>
      <c r="AG51" t="s">
        <v>41</v>
      </c>
      <c r="AH51" s="2" t="s">
        <v>41</v>
      </c>
    </row>
    <row r="52" spans="1:34" ht="285">
      <c r="A52" s="6" t="s">
        <v>74</v>
      </c>
      <c r="B52" s="7">
        <v>46028</v>
      </c>
      <c r="C52" s="9" t="str">
        <f>HYPERLINK("https://eping.wto.org/en/Search?viewData= G/TBT/N/PAN/139"," G/TBT/N/PAN/139")</f>
        <v xml:space="preserve"> G/TBT/N/PAN/139</v>
      </c>
      <c r="D52" s="8" t="s">
        <v>256</v>
      </c>
      <c r="E52" s="8" t="s">
        <v>257</v>
      </c>
      <c r="F52" s="8" t="s">
        <v>171</v>
      </c>
      <c r="G52" s="8" t="s">
        <v>41</v>
      </c>
      <c r="H52" s="8" t="s">
        <v>39</v>
      </c>
      <c r="I52" s="8" t="s">
        <v>79</v>
      </c>
      <c r="J52" s="8" t="s">
        <v>41</v>
      </c>
      <c r="K52" s="8" t="s">
        <v>41</v>
      </c>
      <c r="L52" s="6"/>
      <c r="M52" s="7">
        <v>46088</v>
      </c>
      <c r="N52" s="7" t="s">
        <v>41</v>
      </c>
      <c r="O52" s="7" t="s">
        <v>41</v>
      </c>
      <c r="P52" s="6" t="s">
        <v>43</v>
      </c>
      <c r="Q52" s="8" t="s">
        <v>258</v>
      </c>
      <c r="S52" t="str">
        <f>HYPERLINK("https://docs.wto.org/imrd/directdoc.asp?DDFDocuments/u/G/TBTN26/PAN139.docx", "https://docs.wto.org/imrd/directdoc.asp?DDFDocuments/u/G/TBTN26/PAN139.docx")</f>
        <v>https://docs.wto.org/imrd/directdoc.asp?DDFDocuments/u/G/TBTN26/PAN139.docx</v>
      </c>
      <c r="T52" t="str">
        <f>HYPERLINK("https://docs.wto.org/imrd/directdoc.asp?DDFDocuments/v/G/TBTN26/PAN139.docx", "https://docs.wto.org/imrd/directdoc.asp?DDFDocuments/v/G/TBTN26/PAN139.docx")</f>
        <v>https://docs.wto.org/imrd/directdoc.asp?DDFDocuments/v/G/TBTN26/PAN139.docx</v>
      </c>
      <c r="U52" t="s">
        <v>45</v>
      </c>
      <c r="V52" t="s">
        <v>46</v>
      </c>
      <c r="W52" t="s">
        <v>46</v>
      </c>
      <c r="X52" t="s">
        <v>46</v>
      </c>
      <c r="Y52" t="s">
        <v>46</v>
      </c>
      <c r="Z52" t="s">
        <v>46</v>
      </c>
      <c r="AA52" t="s">
        <v>46</v>
      </c>
      <c r="AB52" s="2" t="s">
        <v>81</v>
      </c>
      <c r="AC52" t="s">
        <v>41</v>
      </c>
      <c r="AD52" t="s">
        <v>41</v>
      </c>
      <c r="AE52" t="s">
        <v>41</v>
      </c>
      <c r="AF52" t="s">
        <v>41</v>
      </c>
      <c r="AG52" t="s">
        <v>41</v>
      </c>
      <c r="AH52" s="2" t="s">
        <v>41</v>
      </c>
    </row>
    <row r="53" spans="1:34" ht="75">
      <c r="A53" s="6" t="s">
        <v>151</v>
      </c>
      <c r="B53" s="7">
        <v>46028</v>
      </c>
      <c r="C53" s="9" t="str">
        <f>HYPERLINK("https://eping.wto.org/en/Search?viewData= G/TBT/N/TPKM/576/Add.1"," G/TBT/N/TPKM/576/Add.1")</f>
        <v xml:space="preserve"> G/TBT/N/TPKM/576/Add.1</v>
      </c>
      <c r="D53" s="8" t="s">
        <v>259</v>
      </c>
      <c r="E53" s="8" t="s">
        <v>260</v>
      </c>
      <c r="F53" s="8" t="s">
        <v>261</v>
      </c>
      <c r="G53" s="8" t="s">
        <v>262</v>
      </c>
      <c r="H53" s="8" t="s">
        <v>263</v>
      </c>
      <c r="I53" s="8" t="s">
        <v>264</v>
      </c>
      <c r="J53" s="8" t="s">
        <v>265</v>
      </c>
      <c r="K53" s="8" t="s">
        <v>41</v>
      </c>
      <c r="L53" s="6"/>
      <c r="M53" s="7" t="s">
        <v>41</v>
      </c>
      <c r="N53" s="7" t="s">
        <v>41</v>
      </c>
      <c r="O53" s="7" t="s">
        <v>41</v>
      </c>
      <c r="P53" s="6" t="s">
        <v>106</v>
      </c>
      <c r="Q53" s="8" t="s">
        <v>266</v>
      </c>
      <c r="R53" t="str">
        <f>HYPERLINK("https://docs.wto.org/imrd/directdoc.asp?DDFDocuments/t/G/TBTN25/TPKM576A1.docx", "https://docs.wto.org/imrd/directdoc.asp?DDFDocuments/t/G/TBTN25/TPKM576A1.docx")</f>
        <v>https://docs.wto.org/imrd/directdoc.asp?DDFDocuments/t/G/TBTN25/TPKM576A1.docx</v>
      </c>
      <c r="S53" t="str">
        <f>HYPERLINK("https://docs.wto.org/imrd/directdoc.asp?DDFDocuments/u/G/TBTN25/TPKM576A1.docx", "https://docs.wto.org/imrd/directdoc.asp?DDFDocuments/u/G/TBTN25/TPKM576A1.docx")</f>
        <v>https://docs.wto.org/imrd/directdoc.asp?DDFDocuments/u/G/TBTN25/TPKM576A1.docx</v>
      </c>
      <c r="T53" t="str">
        <f>HYPERLINK("https://docs.wto.org/imrd/directdoc.asp?DDFDocuments/v/G/TBTN25/TPKM576A1.docx", "https://docs.wto.org/imrd/directdoc.asp?DDFDocuments/v/G/TBTN25/TPKM576A1.docx")</f>
        <v>https://docs.wto.org/imrd/directdoc.asp?DDFDocuments/v/G/TBTN25/TPKM576A1.docx</v>
      </c>
      <c r="U53" t="s">
        <v>46</v>
      </c>
      <c r="V53" t="s">
        <v>46</v>
      </c>
      <c r="W53" t="s">
        <v>46</v>
      </c>
      <c r="X53" t="s">
        <v>46</v>
      </c>
      <c r="Y53" t="s">
        <v>46</v>
      </c>
      <c r="Z53" t="s">
        <v>46</v>
      </c>
      <c r="AA53" t="s">
        <v>46</v>
      </c>
      <c r="AB53" s="2" t="s">
        <v>41</v>
      </c>
      <c r="AC53" t="s">
        <v>41</v>
      </c>
      <c r="AD53" t="s">
        <v>41</v>
      </c>
      <c r="AE53" t="s">
        <v>41</v>
      </c>
      <c r="AF53" t="s">
        <v>41</v>
      </c>
      <c r="AG53" t="s">
        <v>41</v>
      </c>
      <c r="AH53" s="2" t="s">
        <v>41</v>
      </c>
    </row>
    <row r="54" spans="1:34" ht="90">
      <c r="A54" s="6" t="s">
        <v>267</v>
      </c>
      <c r="B54" s="7">
        <v>46028</v>
      </c>
      <c r="C54" s="9" t="str">
        <f>HYPERLINK("https://eping.wto.org/en/Search?viewData= G/TBT/N/CHN/2171"," G/TBT/N/CHN/2171")</f>
        <v xml:space="preserve"> G/TBT/N/CHN/2171</v>
      </c>
      <c r="D54" s="8" t="s">
        <v>268</v>
      </c>
      <c r="E54" s="8" t="s">
        <v>269</v>
      </c>
      <c r="F54" s="8" t="s">
        <v>270</v>
      </c>
      <c r="G54" s="8" t="s">
        <v>271</v>
      </c>
      <c r="H54" s="8" t="s">
        <v>272</v>
      </c>
      <c r="I54" s="8" t="s">
        <v>105</v>
      </c>
      <c r="J54" s="8" t="s">
        <v>41</v>
      </c>
      <c r="K54" s="8" t="s">
        <v>41</v>
      </c>
      <c r="L54" s="6"/>
      <c r="M54" s="7" t="s">
        <v>41</v>
      </c>
      <c r="N54" s="7" t="s">
        <v>41</v>
      </c>
      <c r="O54" s="7" t="s">
        <v>41</v>
      </c>
      <c r="P54" s="6" t="s">
        <v>43</v>
      </c>
      <c r="Q54" s="8" t="s">
        <v>273</v>
      </c>
      <c r="R54" t="str">
        <f>HYPERLINK("https://docs.wto.org/imrd/directdoc.asp?DDFDocuments/t/G/TBTN26/CHN2171.docx", "https://docs.wto.org/imrd/directdoc.asp?DDFDocuments/t/G/TBTN26/CHN2171.docx")</f>
        <v>https://docs.wto.org/imrd/directdoc.asp?DDFDocuments/t/G/TBTN26/CHN2171.docx</v>
      </c>
      <c r="T54" t="str">
        <f>HYPERLINK("https://docs.wto.org/imrd/directdoc.asp?DDFDocuments/v/G/TBTN26/CHN2171.docx", "https://docs.wto.org/imrd/directdoc.asp?DDFDocuments/v/G/TBTN26/CHN2171.docx")</f>
        <v>https://docs.wto.org/imrd/directdoc.asp?DDFDocuments/v/G/TBTN26/CHN2171.docx</v>
      </c>
      <c r="U54" t="s">
        <v>46</v>
      </c>
      <c r="V54" t="s">
        <v>46</v>
      </c>
      <c r="W54" t="s">
        <v>46</v>
      </c>
      <c r="X54" t="s">
        <v>45</v>
      </c>
      <c r="Y54" t="s">
        <v>46</v>
      </c>
      <c r="Z54" t="s">
        <v>46</v>
      </c>
      <c r="AA54" t="s">
        <v>46</v>
      </c>
      <c r="AB54" s="2" t="s">
        <v>41</v>
      </c>
      <c r="AC54" t="s">
        <v>41</v>
      </c>
      <c r="AD54" t="s">
        <v>41</v>
      </c>
      <c r="AE54" t="s">
        <v>41</v>
      </c>
      <c r="AF54" t="s">
        <v>41</v>
      </c>
      <c r="AG54" t="s">
        <v>41</v>
      </c>
      <c r="AH54" s="2" t="s">
        <v>41</v>
      </c>
    </row>
    <row r="55" spans="1:34" ht="285">
      <c r="A55" s="6" t="s">
        <v>74</v>
      </c>
      <c r="B55" s="7">
        <v>46028</v>
      </c>
      <c r="C55" s="9" t="str">
        <f>HYPERLINK("https://eping.wto.org/en/Search?viewData= G/TBT/N/PAN/138"," G/TBT/N/PAN/138")</f>
        <v xml:space="preserve"> G/TBT/N/PAN/138</v>
      </c>
      <c r="D55" s="8" t="s">
        <v>274</v>
      </c>
      <c r="E55" s="8" t="s">
        <v>275</v>
      </c>
      <c r="F55" s="8" t="s">
        <v>171</v>
      </c>
      <c r="G55" s="8" t="s">
        <v>41</v>
      </c>
      <c r="H55" s="8" t="s">
        <v>39</v>
      </c>
      <c r="I55" s="8" t="s">
        <v>79</v>
      </c>
      <c r="J55" s="8" t="s">
        <v>41</v>
      </c>
      <c r="K55" s="8" t="s">
        <v>41</v>
      </c>
      <c r="L55" s="6"/>
      <c r="M55" s="7">
        <v>46088</v>
      </c>
      <c r="N55" s="7" t="s">
        <v>41</v>
      </c>
      <c r="O55" s="7" t="s">
        <v>41</v>
      </c>
      <c r="P55" s="6" t="s">
        <v>43</v>
      </c>
      <c r="Q55" s="8" t="s">
        <v>276</v>
      </c>
      <c r="S55" t="str">
        <f>HYPERLINK("https://docs.wto.org/imrd/directdoc.asp?DDFDocuments/u/G/TBTN26/PAN138.docx", "https://docs.wto.org/imrd/directdoc.asp?DDFDocuments/u/G/TBTN26/PAN138.docx")</f>
        <v>https://docs.wto.org/imrd/directdoc.asp?DDFDocuments/u/G/TBTN26/PAN138.docx</v>
      </c>
      <c r="T55" t="str">
        <f>HYPERLINK("https://docs.wto.org/imrd/directdoc.asp?DDFDocuments/v/G/TBTN26/PAN138.docx", "https://docs.wto.org/imrd/directdoc.asp?DDFDocuments/v/G/TBTN26/PAN138.docx")</f>
        <v>https://docs.wto.org/imrd/directdoc.asp?DDFDocuments/v/G/TBTN26/PAN138.docx</v>
      </c>
      <c r="U55" t="s">
        <v>45</v>
      </c>
      <c r="V55" t="s">
        <v>46</v>
      </c>
      <c r="W55" t="s">
        <v>46</v>
      </c>
      <c r="X55" t="s">
        <v>46</v>
      </c>
      <c r="Y55" t="s">
        <v>46</v>
      </c>
      <c r="Z55" t="s">
        <v>46</v>
      </c>
      <c r="AA55" t="s">
        <v>46</v>
      </c>
      <c r="AB55" s="2" t="s">
        <v>277</v>
      </c>
      <c r="AC55" t="s">
        <v>41</v>
      </c>
      <c r="AD55" t="s">
        <v>41</v>
      </c>
      <c r="AE55" t="s">
        <v>41</v>
      </c>
      <c r="AF55" t="s">
        <v>41</v>
      </c>
      <c r="AG55" t="s">
        <v>41</v>
      </c>
      <c r="AH55" s="2" t="s">
        <v>41</v>
      </c>
    </row>
    <row r="56" spans="1:34" ht="225">
      <c r="A56" s="6" t="s">
        <v>48</v>
      </c>
      <c r="B56" s="7">
        <v>46028</v>
      </c>
      <c r="C56" s="9" t="str">
        <f>HYPERLINK("https://eping.wto.org/en/Search?viewData= G/TBT/N/TZA/1475"," G/TBT/N/TZA/1475")</f>
        <v xml:space="preserve"> G/TBT/N/TZA/1475</v>
      </c>
      <c r="D56" s="8" t="s">
        <v>278</v>
      </c>
      <c r="E56" s="8" t="s">
        <v>279</v>
      </c>
      <c r="F56" s="8" t="s">
        <v>110</v>
      </c>
      <c r="G56" s="8" t="s">
        <v>52</v>
      </c>
      <c r="H56" s="8" t="s">
        <v>39</v>
      </c>
      <c r="I56" s="8" t="s">
        <v>62</v>
      </c>
      <c r="J56" s="8" t="s">
        <v>41</v>
      </c>
      <c r="K56" s="8" t="s">
        <v>42</v>
      </c>
      <c r="L56" s="6"/>
      <c r="M56" s="7">
        <v>46088</v>
      </c>
      <c r="N56" s="7" t="s">
        <v>41</v>
      </c>
      <c r="O56" s="7" t="s">
        <v>41</v>
      </c>
      <c r="P56" s="6" t="s">
        <v>43</v>
      </c>
      <c r="Q56" s="8" t="s">
        <v>280</v>
      </c>
      <c r="R56" t="str">
        <f>HYPERLINK("https://docs.wto.org/imrd/directdoc.asp?DDFDocuments/t/G/TBTN26/TZA1475.docx", "https://docs.wto.org/imrd/directdoc.asp?DDFDocuments/t/G/TBTN26/TZA1475.docx")</f>
        <v>https://docs.wto.org/imrd/directdoc.asp?DDFDocuments/t/G/TBTN26/TZA1475.docx</v>
      </c>
      <c r="S56" t="str">
        <f>HYPERLINK("https://docs.wto.org/imrd/directdoc.asp?DDFDocuments/u/G/TBTN26/TZA1475.docx", "https://docs.wto.org/imrd/directdoc.asp?DDFDocuments/u/G/TBTN26/TZA1475.docx")</f>
        <v>https://docs.wto.org/imrd/directdoc.asp?DDFDocuments/u/G/TBTN26/TZA1475.docx</v>
      </c>
      <c r="T56" t="str">
        <f>HYPERLINK("https://docs.wto.org/imrd/directdoc.asp?DDFDocuments/v/G/TBTN26/TZA1475.docx", "https://docs.wto.org/imrd/directdoc.asp?DDFDocuments/v/G/TBTN26/TZA1475.docx")</f>
        <v>https://docs.wto.org/imrd/directdoc.asp?DDFDocuments/v/G/TBTN26/TZA1475.docx</v>
      </c>
      <c r="U56" t="s">
        <v>45</v>
      </c>
      <c r="V56" t="s">
        <v>46</v>
      </c>
      <c r="W56" t="s">
        <v>46</v>
      </c>
      <c r="X56" t="s">
        <v>46</v>
      </c>
      <c r="Y56" t="s">
        <v>46</v>
      </c>
      <c r="Z56" t="s">
        <v>46</v>
      </c>
      <c r="AA56" t="s">
        <v>46</v>
      </c>
      <c r="AB56" s="2" t="s">
        <v>281</v>
      </c>
      <c r="AC56" t="s">
        <v>41</v>
      </c>
      <c r="AD56" t="s">
        <v>41</v>
      </c>
      <c r="AE56" t="s">
        <v>41</v>
      </c>
      <c r="AF56" t="s">
        <v>41</v>
      </c>
      <c r="AG56" t="s">
        <v>41</v>
      </c>
      <c r="AH56" s="2" t="s">
        <v>41</v>
      </c>
    </row>
    <row r="57" spans="1:34" ht="45">
      <c r="A57" s="6" t="s">
        <v>48</v>
      </c>
      <c r="B57" s="7">
        <v>46028</v>
      </c>
      <c r="C57" s="9" t="str">
        <f>HYPERLINK("https://eping.wto.org/en/Search?viewData= G/TBT/N/BDI/699, G/TBT/N/KEN/1961, G/TBT/N/RWA/1329, G/TBT/N/TZA/1479, G/TBT/N/UGA/2297"," G/TBT/N/BDI/699, G/TBT/N/KEN/1961, G/TBT/N/RWA/1329, G/TBT/N/TZA/1479, G/TBT/N/UGA/2297")</f>
        <v xml:space="preserve"> G/TBT/N/BDI/699, G/TBT/N/KEN/1961, G/TBT/N/RWA/1329, G/TBT/N/TZA/1479, G/TBT/N/UGA/2297</v>
      </c>
      <c r="D57" s="8" t="s">
        <v>95</v>
      </c>
      <c r="E57" s="8" t="s">
        <v>96</v>
      </c>
      <c r="F57" s="8" t="s">
        <v>84</v>
      </c>
      <c r="G57" s="8" t="s">
        <v>41</v>
      </c>
      <c r="H57" s="8" t="s">
        <v>85</v>
      </c>
      <c r="I57" s="8" t="s">
        <v>86</v>
      </c>
      <c r="J57" s="8" t="s">
        <v>41</v>
      </c>
      <c r="K57" s="8" t="s">
        <v>41</v>
      </c>
      <c r="L57" s="6"/>
      <c r="M57" s="7">
        <v>46088</v>
      </c>
      <c r="N57" s="7">
        <v>46112</v>
      </c>
      <c r="O57" s="7" t="s">
        <v>41</v>
      </c>
      <c r="P57" s="6" t="s">
        <v>43</v>
      </c>
      <c r="Q57" s="8" t="s">
        <v>97</v>
      </c>
      <c r="R57" t="str">
        <f>HYPERLINK("https://docs.wto.org/imrd/directdoc.asp?DDFDocuments/t/G/TBTN26/BDI699.docx", "https://docs.wto.org/imrd/directdoc.asp?DDFDocuments/t/G/TBTN26/BDI699.docx")</f>
        <v>https://docs.wto.org/imrd/directdoc.asp?DDFDocuments/t/G/TBTN26/BDI699.docx</v>
      </c>
      <c r="S57" t="str">
        <f>HYPERLINK("https://docs.wto.org/imrd/directdoc.asp?DDFDocuments/u/G/TBTN26/BDI699.docx", "https://docs.wto.org/imrd/directdoc.asp?DDFDocuments/u/G/TBTN26/BDI699.docx")</f>
        <v>https://docs.wto.org/imrd/directdoc.asp?DDFDocuments/u/G/TBTN26/BDI699.docx</v>
      </c>
      <c r="T57" t="str">
        <f>HYPERLINK("https://docs.wto.org/imrd/directdoc.asp?DDFDocuments/v/G/TBTN26/BDI699.docx", "https://docs.wto.org/imrd/directdoc.asp?DDFDocuments/v/G/TBTN26/BDI699.docx")</f>
        <v>https://docs.wto.org/imrd/directdoc.asp?DDFDocuments/v/G/TBTN26/BDI699.docx</v>
      </c>
      <c r="U57" t="s">
        <v>45</v>
      </c>
      <c r="V57" t="s">
        <v>46</v>
      </c>
      <c r="W57" t="s">
        <v>46</v>
      </c>
      <c r="X57" t="s">
        <v>46</v>
      </c>
      <c r="Y57" t="s">
        <v>46</v>
      </c>
      <c r="Z57" t="s">
        <v>46</v>
      </c>
      <c r="AA57" t="s">
        <v>46</v>
      </c>
      <c r="AB57" s="2" t="s">
        <v>98</v>
      </c>
      <c r="AC57" t="s">
        <v>41</v>
      </c>
      <c r="AD57" t="s">
        <v>41</v>
      </c>
      <c r="AE57" t="s">
        <v>41</v>
      </c>
      <c r="AF57" t="s">
        <v>41</v>
      </c>
      <c r="AG57" t="s">
        <v>41</v>
      </c>
      <c r="AH57" s="2" t="s">
        <v>41</v>
      </c>
    </row>
    <row r="58" spans="1:34" ht="45">
      <c r="A58" s="6" t="s">
        <v>89</v>
      </c>
      <c r="B58" s="7">
        <v>46028</v>
      </c>
      <c r="C58" s="9" t="str">
        <f>HYPERLINK("https://eping.wto.org/en/Search?viewData= G/TBT/N/BDI/698, G/TBT/N/KEN/1960, G/TBT/N/RWA/1328, G/TBT/N/TZA/1478, G/TBT/N/UGA/2296"," G/TBT/N/BDI/698, G/TBT/N/KEN/1960, G/TBT/N/RWA/1328, G/TBT/N/TZA/1478, G/TBT/N/UGA/2296")</f>
        <v xml:space="preserve"> G/TBT/N/BDI/698, G/TBT/N/KEN/1960, G/TBT/N/RWA/1328, G/TBT/N/TZA/1478, G/TBT/N/UGA/2296</v>
      </c>
      <c r="D58" s="8" t="s">
        <v>82</v>
      </c>
      <c r="E58" s="8" t="s">
        <v>83</v>
      </c>
      <c r="F58" s="8" t="s">
        <v>84</v>
      </c>
      <c r="G58" s="8" t="s">
        <v>41</v>
      </c>
      <c r="H58" s="8" t="s">
        <v>85</v>
      </c>
      <c r="I58" s="8" t="s">
        <v>86</v>
      </c>
      <c r="J58" s="8" t="s">
        <v>41</v>
      </c>
      <c r="K58" s="8" t="s">
        <v>41</v>
      </c>
      <c r="L58" s="6"/>
      <c r="M58" s="7">
        <v>46088</v>
      </c>
      <c r="N58" s="7">
        <v>46112</v>
      </c>
      <c r="O58" s="7" t="s">
        <v>41</v>
      </c>
      <c r="P58" s="6" t="s">
        <v>43</v>
      </c>
      <c r="Q58" s="8" t="s">
        <v>87</v>
      </c>
      <c r="R58" t="str">
        <f>HYPERLINK("https://docs.wto.org/imrd/directdoc.asp?DDFDocuments/t/G/TBTN26/BDI698.docx", "https://docs.wto.org/imrd/directdoc.asp?DDFDocuments/t/G/TBTN26/BDI698.docx")</f>
        <v>https://docs.wto.org/imrd/directdoc.asp?DDFDocuments/t/G/TBTN26/BDI698.docx</v>
      </c>
      <c r="S58" t="str">
        <f>HYPERLINK("https://docs.wto.org/imrd/directdoc.asp?DDFDocuments/u/G/TBTN26/BDI698.docx", "https://docs.wto.org/imrd/directdoc.asp?DDFDocuments/u/G/TBTN26/BDI698.docx")</f>
        <v>https://docs.wto.org/imrd/directdoc.asp?DDFDocuments/u/G/TBTN26/BDI698.docx</v>
      </c>
      <c r="T58" t="str">
        <f>HYPERLINK("https://docs.wto.org/imrd/directdoc.asp?DDFDocuments/v/G/TBTN26/BDI698.docx", "https://docs.wto.org/imrd/directdoc.asp?DDFDocuments/v/G/TBTN26/BDI698.docx")</f>
        <v>https://docs.wto.org/imrd/directdoc.asp?DDFDocuments/v/G/TBTN26/BDI698.docx</v>
      </c>
      <c r="U58" t="s">
        <v>45</v>
      </c>
      <c r="V58" t="s">
        <v>46</v>
      </c>
      <c r="W58" t="s">
        <v>45</v>
      </c>
      <c r="X58" t="s">
        <v>46</v>
      </c>
      <c r="Y58" t="s">
        <v>46</v>
      </c>
      <c r="Z58" t="s">
        <v>46</v>
      </c>
      <c r="AA58" t="s">
        <v>46</v>
      </c>
      <c r="AB58" s="2" t="s">
        <v>88</v>
      </c>
      <c r="AC58" t="s">
        <v>41</v>
      </c>
      <c r="AD58" t="s">
        <v>41</v>
      </c>
      <c r="AE58" t="s">
        <v>41</v>
      </c>
      <c r="AF58" t="s">
        <v>41</v>
      </c>
      <c r="AG58" t="s">
        <v>41</v>
      </c>
      <c r="AH58" s="2" t="s">
        <v>41</v>
      </c>
    </row>
    <row r="59" spans="1:34" ht="180">
      <c r="A59" s="6" t="s">
        <v>282</v>
      </c>
      <c r="B59" s="7">
        <v>46028</v>
      </c>
      <c r="C59" s="9" t="str">
        <f>HYPERLINK("https://eping.wto.org/en/Search?viewData= G/TBT/N/ECU/490/Add.6"," G/TBT/N/ECU/490/Add.6")</f>
        <v xml:space="preserve"> G/TBT/N/ECU/490/Add.6</v>
      </c>
      <c r="D59" s="8" t="s">
        <v>283</v>
      </c>
      <c r="E59" s="8" t="s">
        <v>284</v>
      </c>
      <c r="F59" s="8" t="s">
        <v>285</v>
      </c>
      <c r="G59" s="8" t="s">
        <v>41</v>
      </c>
      <c r="H59" s="8" t="s">
        <v>286</v>
      </c>
      <c r="I59" s="8" t="s">
        <v>287</v>
      </c>
      <c r="J59" s="8" t="s">
        <v>41</v>
      </c>
      <c r="K59" s="8" t="s">
        <v>41</v>
      </c>
      <c r="L59" s="6"/>
      <c r="M59" s="7" t="s">
        <v>41</v>
      </c>
      <c r="N59" s="7" t="s">
        <v>41</v>
      </c>
      <c r="O59" s="7" t="s">
        <v>41</v>
      </c>
      <c r="P59" s="6" t="s">
        <v>106</v>
      </c>
      <c r="Q59" s="8" t="s">
        <v>288</v>
      </c>
      <c r="R59" t="str">
        <f>HYPERLINK("https://docs.wto.org/imrd/directdoc.asp?DDFDocuments/t/G/TBTN20/ECU490A6.docx", "https://docs.wto.org/imrd/directdoc.asp?DDFDocuments/t/G/TBTN20/ECU490A6.docx")</f>
        <v>https://docs.wto.org/imrd/directdoc.asp?DDFDocuments/t/G/TBTN20/ECU490A6.docx</v>
      </c>
      <c r="S59" t="str">
        <f>HYPERLINK("https://docs.wto.org/imrd/directdoc.asp?DDFDocuments/u/G/TBTN20/ECU490A6.docx", "https://docs.wto.org/imrd/directdoc.asp?DDFDocuments/u/G/TBTN20/ECU490A6.docx")</f>
        <v>https://docs.wto.org/imrd/directdoc.asp?DDFDocuments/u/G/TBTN20/ECU490A6.docx</v>
      </c>
      <c r="T59" t="str">
        <f>HYPERLINK("https://docs.wto.org/imrd/directdoc.asp?DDFDocuments/v/G/TBTN20/ECU490A6.docx", "https://docs.wto.org/imrd/directdoc.asp?DDFDocuments/v/G/TBTN20/ECU490A6.docx")</f>
        <v>https://docs.wto.org/imrd/directdoc.asp?DDFDocuments/v/G/TBTN20/ECU490A6.docx</v>
      </c>
      <c r="U59" t="s">
        <v>45</v>
      </c>
      <c r="V59" t="s">
        <v>46</v>
      </c>
      <c r="W59" t="s">
        <v>45</v>
      </c>
      <c r="X59" t="s">
        <v>46</v>
      </c>
      <c r="Y59" t="s">
        <v>46</v>
      </c>
      <c r="Z59" t="s">
        <v>46</v>
      </c>
      <c r="AA59" t="s">
        <v>46</v>
      </c>
      <c r="AB59" s="2" t="s">
        <v>41</v>
      </c>
      <c r="AC59" t="s">
        <v>41</v>
      </c>
      <c r="AD59" t="s">
        <v>41</v>
      </c>
      <c r="AE59" t="s">
        <v>41</v>
      </c>
      <c r="AF59" t="s">
        <v>41</v>
      </c>
      <c r="AG59" t="s">
        <v>41</v>
      </c>
      <c r="AH59" s="2" t="s">
        <v>41</v>
      </c>
    </row>
    <row r="60" spans="1:34" ht="75">
      <c r="A60" s="6" t="s">
        <v>142</v>
      </c>
      <c r="B60" s="7">
        <v>46028</v>
      </c>
      <c r="C60" s="9" t="str">
        <f>HYPERLINK("https://eping.wto.org/en/Search?viewData= G/SPS/N/BRA/2451"," G/SPS/N/BRA/2451")</f>
        <v xml:space="preserve"> G/SPS/N/BRA/2451</v>
      </c>
      <c r="D60" s="8" t="s">
        <v>289</v>
      </c>
      <c r="E60" s="8" t="s">
        <v>290</v>
      </c>
      <c r="F60" s="8" t="s">
        <v>291</v>
      </c>
      <c r="G60" s="8" t="s">
        <v>292</v>
      </c>
      <c r="H60" s="8" t="s">
        <v>41</v>
      </c>
      <c r="I60" s="8" t="s">
        <v>147</v>
      </c>
      <c r="J60" s="8" t="s">
        <v>41</v>
      </c>
      <c r="K60" s="8" t="s">
        <v>293</v>
      </c>
      <c r="L60" s="6" t="s">
        <v>294</v>
      </c>
      <c r="M60" s="7">
        <v>46088</v>
      </c>
      <c r="N60" s="7" t="s">
        <v>41</v>
      </c>
      <c r="O60" s="7" t="s">
        <v>41</v>
      </c>
      <c r="P60" s="6" t="s">
        <v>43</v>
      </c>
      <c r="Q60" s="8" t="s">
        <v>295</v>
      </c>
      <c r="R60" t="str">
        <f>HYPERLINK("https://docs.wto.org/imrd/directdoc.asp?DDFDocuments/t/G/SPS/NBRA2451.docx", "https://docs.wto.org/imrd/directdoc.asp?DDFDocuments/t/G/SPS/NBRA2451.docx")</f>
        <v>https://docs.wto.org/imrd/directdoc.asp?DDFDocuments/t/G/SPS/NBRA2451.docx</v>
      </c>
      <c r="S60" t="str">
        <f>HYPERLINK("https://docs.wto.org/imrd/directdoc.asp?DDFDocuments/u/G/SPS/NBRA2451.docx", "https://docs.wto.org/imrd/directdoc.asp?DDFDocuments/u/G/SPS/NBRA2451.docx")</f>
        <v>https://docs.wto.org/imrd/directdoc.asp?DDFDocuments/u/G/SPS/NBRA2451.docx</v>
      </c>
      <c r="T60" t="str">
        <f>HYPERLINK("https://docs.wto.org/imrd/directdoc.asp?DDFDocuments/v/G/SPS/NBRA2451.docx", "https://docs.wto.org/imrd/directdoc.asp?DDFDocuments/v/G/SPS/NBRA2451.docx")</f>
        <v>https://docs.wto.org/imrd/directdoc.asp?DDFDocuments/v/G/SPS/NBRA2451.docx</v>
      </c>
      <c r="U60" t="s">
        <v>41</v>
      </c>
      <c r="V60" t="s">
        <v>41</v>
      </c>
      <c r="W60" t="s">
        <v>41</v>
      </c>
      <c r="X60" t="s">
        <v>41</v>
      </c>
      <c r="Y60" t="s">
        <v>41</v>
      </c>
      <c r="Z60" t="s">
        <v>41</v>
      </c>
      <c r="AA60" t="s">
        <v>41</v>
      </c>
      <c r="AB60" s="2" t="s">
        <v>41</v>
      </c>
      <c r="AC60" t="s">
        <v>46</v>
      </c>
      <c r="AD60" t="s">
        <v>46</v>
      </c>
      <c r="AE60" t="s">
        <v>45</v>
      </c>
      <c r="AF60" t="s">
        <v>46</v>
      </c>
      <c r="AG60" t="s">
        <v>45</v>
      </c>
      <c r="AH60" s="2" t="s">
        <v>41</v>
      </c>
    </row>
    <row r="61" spans="1:34" ht="105">
      <c r="A61" s="6" t="s">
        <v>159</v>
      </c>
      <c r="B61" s="7">
        <v>46028</v>
      </c>
      <c r="C61" s="9" t="str">
        <f>HYPERLINK("https://eping.wto.org/en/Search?viewData= G/SPS/N/COL/409"," G/SPS/N/COL/409")</f>
        <v xml:space="preserve"> G/SPS/N/COL/409</v>
      </c>
      <c r="D61" s="8" t="s">
        <v>296</v>
      </c>
      <c r="E61" s="8" t="s">
        <v>297</v>
      </c>
      <c r="F61" s="8" t="s">
        <v>162</v>
      </c>
      <c r="G61" s="8" t="s">
        <v>298</v>
      </c>
      <c r="H61" s="8" t="s">
        <v>41</v>
      </c>
      <c r="I61" s="8" t="s">
        <v>164</v>
      </c>
      <c r="J61" s="8" t="s">
        <v>41</v>
      </c>
      <c r="K61" s="8" t="s">
        <v>165</v>
      </c>
      <c r="L61" s="6" t="s">
        <v>226</v>
      </c>
      <c r="M61" s="7" t="s">
        <v>41</v>
      </c>
      <c r="N61" s="7" t="s">
        <v>41</v>
      </c>
      <c r="O61" s="7">
        <v>46021</v>
      </c>
      <c r="P61" s="6" t="s">
        <v>167</v>
      </c>
      <c r="Q61" s="8" t="s">
        <v>299</v>
      </c>
      <c r="R61" t="str">
        <f>HYPERLINK("https://docs.wto.org/imrd/directdoc.asp?DDFDocuments/t/G/SPS/NCOL409.docx", "https://docs.wto.org/imrd/directdoc.asp?DDFDocuments/t/G/SPS/NCOL409.docx")</f>
        <v>https://docs.wto.org/imrd/directdoc.asp?DDFDocuments/t/G/SPS/NCOL409.docx</v>
      </c>
      <c r="S61" t="str">
        <f>HYPERLINK("https://docs.wto.org/imrd/directdoc.asp?DDFDocuments/u/G/SPS/NCOL409.docx", "https://docs.wto.org/imrd/directdoc.asp?DDFDocuments/u/G/SPS/NCOL409.docx")</f>
        <v>https://docs.wto.org/imrd/directdoc.asp?DDFDocuments/u/G/SPS/NCOL409.docx</v>
      </c>
      <c r="T61" t="str">
        <f>HYPERLINK("https://docs.wto.org/imrd/directdoc.asp?DDFDocuments/v/G/SPS/NCOL409.docx", "https://docs.wto.org/imrd/directdoc.asp?DDFDocuments/v/G/SPS/NCOL409.docx")</f>
        <v>https://docs.wto.org/imrd/directdoc.asp?DDFDocuments/v/G/SPS/NCOL409.docx</v>
      </c>
      <c r="U61" t="s">
        <v>41</v>
      </c>
      <c r="V61" t="s">
        <v>41</v>
      </c>
      <c r="W61" t="s">
        <v>41</v>
      </c>
      <c r="X61" t="s">
        <v>41</v>
      </c>
      <c r="Y61" t="s">
        <v>41</v>
      </c>
      <c r="Z61" t="s">
        <v>41</v>
      </c>
      <c r="AA61" t="s">
        <v>41</v>
      </c>
      <c r="AB61" s="2" t="s">
        <v>41</v>
      </c>
      <c r="AC61" t="s">
        <v>46</v>
      </c>
      <c r="AD61" t="s">
        <v>46</v>
      </c>
      <c r="AE61" t="s">
        <v>46</v>
      </c>
      <c r="AF61" t="s">
        <v>45</v>
      </c>
      <c r="AG61" t="s">
        <v>56</v>
      </c>
      <c r="AH61" s="2" t="s">
        <v>41</v>
      </c>
    </row>
    <row r="62" spans="1:34" ht="150">
      <c r="A62" s="6" t="s">
        <v>267</v>
      </c>
      <c r="B62" s="7">
        <v>46027</v>
      </c>
      <c r="C62" s="9" t="str">
        <f>HYPERLINK("https://eping.wto.org/en/Search?viewData= G/SPS/N/CHN/1357"," G/SPS/N/CHN/1357")</f>
        <v xml:space="preserve"> G/SPS/N/CHN/1357</v>
      </c>
      <c r="D62" s="8" t="s">
        <v>300</v>
      </c>
      <c r="E62" s="8" t="s">
        <v>301</v>
      </c>
      <c r="F62" s="8" t="s">
        <v>302</v>
      </c>
      <c r="G62" s="8" t="s">
        <v>41</v>
      </c>
      <c r="H62" s="8" t="s">
        <v>41</v>
      </c>
      <c r="I62" s="8" t="s">
        <v>303</v>
      </c>
      <c r="J62" s="8" t="s">
        <v>41</v>
      </c>
      <c r="K62" s="8" t="s">
        <v>304</v>
      </c>
      <c r="L62" s="6" t="s">
        <v>41</v>
      </c>
      <c r="M62" s="7" t="s">
        <v>41</v>
      </c>
      <c r="N62" s="7">
        <v>45968</v>
      </c>
      <c r="O62" s="7">
        <v>46006</v>
      </c>
      <c r="P62" s="6" t="s">
        <v>43</v>
      </c>
      <c r="Q62" s="8" t="s">
        <v>305</v>
      </c>
      <c r="R62" t="str">
        <f>HYPERLINK("https://docs.wto.org/imrd/directdoc.asp?DDFDocuments/t/G/SPS/NCHN1357.docx", "https://docs.wto.org/imrd/directdoc.asp?DDFDocuments/t/G/SPS/NCHN1357.docx")</f>
        <v>https://docs.wto.org/imrd/directdoc.asp?DDFDocuments/t/G/SPS/NCHN1357.docx</v>
      </c>
      <c r="S62" t="str">
        <f>HYPERLINK("https://docs.wto.org/imrd/directdoc.asp?DDFDocuments/u/G/SPS/NCHN1357.docx", "https://docs.wto.org/imrd/directdoc.asp?DDFDocuments/u/G/SPS/NCHN1357.docx")</f>
        <v>https://docs.wto.org/imrd/directdoc.asp?DDFDocuments/u/G/SPS/NCHN1357.docx</v>
      </c>
      <c r="T62" t="str">
        <f>HYPERLINK("https://docs.wto.org/imrd/directdoc.asp?DDFDocuments/v/G/SPS/NCHN1357.docx", "https://docs.wto.org/imrd/directdoc.asp?DDFDocuments/v/G/SPS/NCHN1357.docx")</f>
        <v>https://docs.wto.org/imrd/directdoc.asp?DDFDocuments/v/G/SPS/NCHN1357.docx</v>
      </c>
      <c r="U62" t="s">
        <v>41</v>
      </c>
      <c r="V62" t="s">
        <v>41</v>
      </c>
      <c r="W62" t="s">
        <v>41</v>
      </c>
      <c r="X62" t="s">
        <v>41</v>
      </c>
      <c r="Y62" t="s">
        <v>41</v>
      </c>
      <c r="Z62" t="s">
        <v>41</v>
      </c>
      <c r="AA62" t="s">
        <v>41</v>
      </c>
      <c r="AB62" s="2" t="s">
        <v>41</v>
      </c>
      <c r="AC62" t="s">
        <v>46</v>
      </c>
      <c r="AD62" t="s">
        <v>46</v>
      </c>
      <c r="AE62" t="s">
        <v>45</v>
      </c>
      <c r="AF62" t="s">
        <v>46</v>
      </c>
      <c r="AG62" t="s">
        <v>45</v>
      </c>
      <c r="AH62" s="2" t="s">
        <v>41</v>
      </c>
    </row>
    <row r="63" spans="1:34" ht="165">
      <c r="A63" s="6" t="s">
        <v>306</v>
      </c>
      <c r="B63" s="7">
        <v>46027</v>
      </c>
      <c r="C63" s="9" t="str">
        <f>HYPERLINK("https://eping.wto.org/en/Search?viewData= G/TBT/N/UKR/366"," G/TBT/N/UKR/366")</f>
        <v xml:space="preserve"> G/TBT/N/UKR/366</v>
      </c>
      <c r="D63" s="8" t="s">
        <v>307</v>
      </c>
      <c r="E63" s="8" t="s">
        <v>308</v>
      </c>
      <c r="F63" s="8" t="s">
        <v>309</v>
      </c>
      <c r="G63" s="8" t="s">
        <v>41</v>
      </c>
      <c r="H63" s="8" t="s">
        <v>310</v>
      </c>
      <c r="I63" s="8" t="s">
        <v>105</v>
      </c>
      <c r="J63" s="8" t="s">
        <v>41</v>
      </c>
      <c r="K63" s="8" t="s">
        <v>72</v>
      </c>
      <c r="L63" s="6"/>
      <c r="M63" s="7">
        <v>46087</v>
      </c>
      <c r="N63" s="7" t="s">
        <v>41</v>
      </c>
      <c r="O63" s="7" t="s">
        <v>41</v>
      </c>
      <c r="P63" s="6" t="s">
        <v>43</v>
      </c>
      <c r="Q63" s="8" t="s">
        <v>311</v>
      </c>
      <c r="R63" t="str">
        <f>HYPERLINK("https://docs.wto.org/imrd/directdoc.asp?DDFDocuments/t/G/TBTN26/UKR366.docx", "https://docs.wto.org/imrd/directdoc.asp?DDFDocuments/t/G/TBTN26/UKR366.docx")</f>
        <v>https://docs.wto.org/imrd/directdoc.asp?DDFDocuments/t/G/TBTN26/UKR366.docx</v>
      </c>
      <c r="S63" t="str">
        <f>HYPERLINK("https://docs.wto.org/imrd/directdoc.asp?DDFDocuments/u/G/TBTN26/UKR366.docx", "https://docs.wto.org/imrd/directdoc.asp?DDFDocuments/u/G/TBTN26/UKR366.docx")</f>
        <v>https://docs.wto.org/imrd/directdoc.asp?DDFDocuments/u/G/TBTN26/UKR366.docx</v>
      </c>
      <c r="T63" t="str">
        <f>HYPERLINK("https://docs.wto.org/imrd/directdoc.asp?DDFDocuments/v/G/TBTN26/UKR366.docx", "https://docs.wto.org/imrd/directdoc.asp?DDFDocuments/v/G/TBTN26/UKR366.docx")</f>
        <v>https://docs.wto.org/imrd/directdoc.asp?DDFDocuments/v/G/TBTN26/UKR366.docx</v>
      </c>
      <c r="U63" t="s">
        <v>45</v>
      </c>
      <c r="V63" t="s">
        <v>46</v>
      </c>
      <c r="W63" t="s">
        <v>45</v>
      </c>
      <c r="X63" t="s">
        <v>46</v>
      </c>
      <c r="Y63" t="s">
        <v>46</v>
      </c>
      <c r="Z63" t="s">
        <v>46</v>
      </c>
      <c r="AA63" t="s">
        <v>46</v>
      </c>
      <c r="AB63" s="2" t="s">
        <v>312</v>
      </c>
      <c r="AC63" t="s">
        <v>41</v>
      </c>
      <c r="AD63" t="s">
        <v>41</v>
      </c>
      <c r="AE63" t="s">
        <v>41</v>
      </c>
      <c r="AF63" t="s">
        <v>41</v>
      </c>
      <c r="AG63" t="s">
        <v>41</v>
      </c>
      <c r="AH63" s="2" t="s">
        <v>41</v>
      </c>
    </row>
    <row r="64" spans="1:34" ht="135">
      <c r="A64" s="6" t="s">
        <v>313</v>
      </c>
      <c r="B64" s="7">
        <v>46027</v>
      </c>
      <c r="C64" s="9" t="str">
        <f>HYPERLINK("https://eping.wto.org/en/Search?viewData= G/SPS/N/SAU/608"," G/SPS/N/SAU/608")</f>
        <v xml:space="preserve"> G/SPS/N/SAU/608</v>
      </c>
      <c r="D64" s="8" t="s">
        <v>314</v>
      </c>
      <c r="E64" s="8" t="s">
        <v>315</v>
      </c>
      <c r="F64" s="8" t="s">
        <v>316</v>
      </c>
      <c r="G64" s="8" t="s">
        <v>317</v>
      </c>
      <c r="H64" s="8" t="s">
        <v>41</v>
      </c>
      <c r="I64" s="8" t="s">
        <v>318</v>
      </c>
      <c r="J64" s="8" t="s">
        <v>41</v>
      </c>
      <c r="K64" s="8" t="s">
        <v>319</v>
      </c>
      <c r="L64" s="6" t="s">
        <v>320</v>
      </c>
      <c r="M64" s="7" t="s">
        <v>41</v>
      </c>
      <c r="N64" s="7" t="s">
        <v>41</v>
      </c>
      <c r="O64" s="7">
        <v>46015</v>
      </c>
      <c r="P64" s="6" t="s">
        <v>167</v>
      </c>
      <c r="Q64" s="8" t="s">
        <v>321</v>
      </c>
      <c r="R64" t="str">
        <f>HYPERLINK("https://docs.wto.org/imrd/directdoc.asp?DDFDocuments/t/G/SPS/NSAU608.docx", "https://docs.wto.org/imrd/directdoc.asp?DDFDocuments/t/G/SPS/NSAU608.docx")</f>
        <v>https://docs.wto.org/imrd/directdoc.asp?DDFDocuments/t/G/SPS/NSAU608.docx</v>
      </c>
      <c r="S64" t="str">
        <f>HYPERLINK("https://docs.wto.org/imrd/directdoc.asp?DDFDocuments/u/G/SPS/NSAU608.docx", "https://docs.wto.org/imrd/directdoc.asp?DDFDocuments/u/G/SPS/NSAU608.docx")</f>
        <v>https://docs.wto.org/imrd/directdoc.asp?DDFDocuments/u/G/SPS/NSAU608.docx</v>
      </c>
      <c r="T64" t="str">
        <f>HYPERLINK("https://docs.wto.org/imrd/directdoc.asp?DDFDocuments/v/G/SPS/NSAU608.docx", "https://docs.wto.org/imrd/directdoc.asp?DDFDocuments/v/G/SPS/NSAU608.docx")</f>
        <v>https://docs.wto.org/imrd/directdoc.asp?DDFDocuments/v/G/SPS/NSAU608.docx</v>
      </c>
      <c r="U64" t="s">
        <v>41</v>
      </c>
      <c r="V64" t="s">
        <v>41</v>
      </c>
      <c r="W64" t="s">
        <v>41</v>
      </c>
      <c r="X64" t="s">
        <v>41</v>
      </c>
      <c r="Y64" t="s">
        <v>41</v>
      </c>
      <c r="Z64" t="s">
        <v>41</v>
      </c>
      <c r="AA64" t="s">
        <v>41</v>
      </c>
      <c r="AB64" s="2" t="s">
        <v>41</v>
      </c>
      <c r="AC64" t="s">
        <v>46</v>
      </c>
      <c r="AD64" t="s">
        <v>45</v>
      </c>
      <c r="AE64" t="s">
        <v>46</v>
      </c>
      <c r="AF64" t="s">
        <v>46</v>
      </c>
      <c r="AG64" t="s">
        <v>45</v>
      </c>
      <c r="AH64" s="2" t="s">
        <v>41</v>
      </c>
    </row>
    <row r="65" spans="1:34" ht="45">
      <c r="A65" s="6" t="s">
        <v>322</v>
      </c>
      <c r="B65" s="7">
        <v>46027</v>
      </c>
      <c r="C65" s="9" t="str">
        <f>HYPERLINK("https://eping.wto.org/en/Search?viewData= G/SPS/N/KWT/201"," G/SPS/N/KWT/201")</f>
        <v xml:space="preserve"> G/SPS/N/KWT/201</v>
      </c>
      <c r="D65" s="8" t="s">
        <v>323</v>
      </c>
      <c r="E65" s="8" t="s">
        <v>324</v>
      </c>
      <c r="F65" s="8" t="s">
        <v>325</v>
      </c>
      <c r="G65" s="8" t="s">
        <v>326</v>
      </c>
      <c r="H65" s="8" t="s">
        <v>327</v>
      </c>
      <c r="I65" s="8" t="s">
        <v>328</v>
      </c>
      <c r="J65" s="8" t="s">
        <v>41</v>
      </c>
      <c r="K65" s="8" t="s">
        <v>329</v>
      </c>
      <c r="L65" s="6" t="s">
        <v>330</v>
      </c>
      <c r="M65" s="7" t="s">
        <v>41</v>
      </c>
      <c r="N65" s="7" t="s">
        <v>41</v>
      </c>
      <c r="O65" s="7">
        <v>46015</v>
      </c>
      <c r="P65" s="6" t="s">
        <v>167</v>
      </c>
      <c r="Q65" s="8" t="s">
        <v>331</v>
      </c>
      <c r="R65" t="str">
        <f>HYPERLINK("https://docs.wto.org/imrd/directdoc.asp?DDFDocuments/t/G/SPS/NKWT201.docx", "https://docs.wto.org/imrd/directdoc.asp?DDFDocuments/t/G/SPS/NKWT201.docx")</f>
        <v>https://docs.wto.org/imrd/directdoc.asp?DDFDocuments/t/G/SPS/NKWT201.docx</v>
      </c>
      <c r="S65" t="str">
        <f>HYPERLINK("https://docs.wto.org/imrd/directdoc.asp?DDFDocuments/u/G/SPS/NKWT201.docx", "https://docs.wto.org/imrd/directdoc.asp?DDFDocuments/u/G/SPS/NKWT201.docx")</f>
        <v>https://docs.wto.org/imrd/directdoc.asp?DDFDocuments/u/G/SPS/NKWT201.docx</v>
      </c>
      <c r="T65" t="str">
        <f>HYPERLINK("https://docs.wto.org/imrd/directdoc.asp?DDFDocuments/v/G/SPS/NKWT201.docx", "https://docs.wto.org/imrd/directdoc.asp?DDFDocuments/v/G/SPS/NKWT201.docx")</f>
        <v>https://docs.wto.org/imrd/directdoc.asp?DDFDocuments/v/G/SPS/NKWT201.docx</v>
      </c>
      <c r="U65" t="s">
        <v>41</v>
      </c>
      <c r="V65" t="s">
        <v>41</v>
      </c>
      <c r="W65" t="s">
        <v>41</v>
      </c>
      <c r="X65" t="s">
        <v>41</v>
      </c>
      <c r="Y65" t="s">
        <v>41</v>
      </c>
      <c r="Z65" t="s">
        <v>41</v>
      </c>
      <c r="AA65" t="s">
        <v>41</v>
      </c>
      <c r="AB65" s="2" t="s">
        <v>41</v>
      </c>
      <c r="AC65" t="s">
        <v>46</v>
      </c>
      <c r="AD65" t="s">
        <v>45</v>
      </c>
      <c r="AE65" t="s">
        <v>46</v>
      </c>
      <c r="AF65" t="s">
        <v>46</v>
      </c>
      <c r="AG65" t="s">
        <v>45</v>
      </c>
      <c r="AH65" s="2" t="s">
        <v>41</v>
      </c>
    </row>
    <row r="66" spans="1:34" ht="90">
      <c r="A66" s="6" t="s">
        <v>294</v>
      </c>
      <c r="B66" s="7">
        <v>46027</v>
      </c>
      <c r="C66" s="9" t="str">
        <f>HYPERLINK("https://eping.wto.org/en/Search?viewData= G/TBT/N/CHL/767"," G/TBT/N/CHL/767")</f>
        <v xml:space="preserve"> G/TBT/N/CHL/767</v>
      </c>
      <c r="D66" s="8" t="s">
        <v>332</v>
      </c>
      <c r="E66" s="8" t="s">
        <v>333</v>
      </c>
      <c r="F66" s="8" t="s">
        <v>334</v>
      </c>
      <c r="G66" s="8" t="s">
        <v>41</v>
      </c>
      <c r="H66" s="8" t="s">
        <v>335</v>
      </c>
      <c r="I66" s="8" t="s">
        <v>70</v>
      </c>
      <c r="J66" s="8" t="s">
        <v>41</v>
      </c>
      <c r="K66" s="8" t="s">
        <v>41</v>
      </c>
      <c r="L66" s="6"/>
      <c r="M66" s="7">
        <v>46087</v>
      </c>
      <c r="N66" s="7" t="s">
        <v>41</v>
      </c>
      <c r="O66" s="7" t="s">
        <v>41</v>
      </c>
      <c r="P66" s="6" t="s">
        <v>43</v>
      </c>
      <c r="Q66" s="8" t="s">
        <v>336</v>
      </c>
      <c r="R66" t="str">
        <f>HYPERLINK("https://docs.wto.org/imrd/directdoc.asp?DDFDocuments/t/G/TBTN26/CHL767.docx", "https://docs.wto.org/imrd/directdoc.asp?DDFDocuments/t/G/TBTN26/CHL767.docx")</f>
        <v>https://docs.wto.org/imrd/directdoc.asp?DDFDocuments/t/G/TBTN26/CHL767.docx</v>
      </c>
      <c r="S66" t="str">
        <f>HYPERLINK("https://docs.wto.org/imrd/directdoc.asp?DDFDocuments/u/G/TBTN26/CHL767.docx", "https://docs.wto.org/imrd/directdoc.asp?DDFDocuments/u/G/TBTN26/CHL767.docx")</f>
        <v>https://docs.wto.org/imrd/directdoc.asp?DDFDocuments/u/G/TBTN26/CHL767.docx</v>
      </c>
      <c r="T66" t="str">
        <f>HYPERLINK("https://docs.wto.org/imrd/directdoc.asp?DDFDocuments/v/G/TBTN26/CHL767.docx", "https://docs.wto.org/imrd/directdoc.asp?DDFDocuments/v/G/TBTN26/CHL767.docx")</f>
        <v>https://docs.wto.org/imrd/directdoc.asp?DDFDocuments/v/G/TBTN26/CHL767.docx</v>
      </c>
      <c r="U66" t="s">
        <v>45</v>
      </c>
      <c r="V66" t="s">
        <v>46</v>
      </c>
      <c r="W66" t="s">
        <v>46</v>
      </c>
      <c r="X66" t="s">
        <v>46</v>
      </c>
      <c r="Y66" t="s">
        <v>46</v>
      </c>
      <c r="Z66" t="s">
        <v>46</v>
      </c>
      <c r="AA66" t="s">
        <v>46</v>
      </c>
      <c r="AB66" s="2" t="s">
        <v>337</v>
      </c>
      <c r="AC66" t="s">
        <v>41</v>
      </c>
      <c r="AD66" t="s">
        <v>41</v>
      </c>
      <c r="AE66" t="s">
        <v>41</v>
      </c>
      <c r="AF66" t="s">
        <v>41</v>
      </c>
      <c r="AG66" t="s">
        <v>41</v>
      </c>
      <c r="AH66" s="2" t="s">
        <v>41</v>
      </c>
    </row>
    <row r="67" spans="1:34" ht="120">
      <c r="A67" s="6" t="s">
        <v>313</v>
      </c>
      <c r="B67" s="7">
        <v>46027</v>
      </c>
      <c r="C67" s="9" t="str">
        <f>HYPERLINK("https://eping.wto.org/en/Search?viewData= G/SPS/N/SAU/610"," G/SPS/N/SAU/610")</f>
        <v xml:space="preserve"> G/SPS/N/SAU/610</v>
      </c>
      <c r="D67" s="8" t="s">
        <v>338</v>
      </c>
      <c r="E67" s="8" t="s">
        <v>339</v>
      </c>
      <c r="F67" s="8" t="s">
        <v>340</v>
      </c>
      <c r="G67" s="8" t="s">
        <v>341</v>
      </c>
      <c r="H67" s="8" t="s">
        <v>41</v>
      </c>
      <c r="I67" s="8" t="s">
        <v>318</v>
      </c>
      <c r="J67" s="8" t="s">
        <v>41</v>
      </c>
      <c r="K67" s="8" t="s">
        <v>342</v>
      </c>
      <c r="L67" s="6" t="s">
        <v>320</v>
      </c>
      <c r="M67" s="7" t="s">
        <v>41</v>
      </c>
      <c r="N67" s="7" t="s">
        <v>41</v>
      </c>
      <c r="O67" s="7">
        <v>46019</v>
      </c>
      <c r="P67" s="6" t="s">
        <v>167</v>
      </c>
      <c r="Q67" s="8" t="s">
        <v>343</v>
      </c>
      <c r="R67" t="str">
        <f>HYPERLINK("https://docs.wto.org/imrd/directdoc.asp?DDFDocuments/t/G/SPS/NSAU610.docx", "https://docs.wto.org/imrd/directdoc.asp?DDFDocuments/t/G/SPS/NSAU610.docx")</f>
        <v>https://docs.wto.org/imrd/directdoc.asp?DDFDocuments/t/G/SPS/NSAU610.docx</v>
      </c>
      <c r="S67" t="str">
        <f>HYPERLINK("https://docs.wto.org/imrd/directdoc.asp?DDFDocuments/u/G/SPS/NSAU610.docx", "https://docs.wto.org/imrd/directdoc.asp?DDFDocuments/u/G/SPS/NSAU610.docx")</f>
        <v>https://docs.wto.org/imrd/directdoc.asp?DDFDocuments/u/G/SPS/NSAU610.docx</v>
      </c>
      <c r="T67" t="str">
        <f>HYPERLINK("https://docs.wto.org/imrd/directdoc.asp?DDFDocuments/v/G/SPS/NSAU610.docx", "https://docs.wto.org/imrd/directdoc.asp?DDFDocuments/v/G/SPS/NSAU610.docx")</f>
        <v>https://docs.wto.org/imrd/directdoc.asp?DDFDocuments/v/G/SPS/NSAU610.docx</v>
      </c>
      <c r="U67" t="s">
        <v>41</v>
      </c>
      <c r="V67" t="s">
        <v>41</v>
      </c>
      <c r="W67" t="s">
        <v>41</v>
      </c>
      <c r="X67" t="s">
        <v>41</v>
      </c>
      <c r="Y67" t="s">
        <v>41</v>
      </c>
      <c r="Z67" t="s">
        <v>41</v>
      </c>
      <c r="AA67" t="s">
        <v>41</v>
      </c>
      <c r="AB67" s="2" t="s">
        <v>41</v>
      </c>
      <c r="AC67" t="s">
        <v>46</v>
      </c>
      <c r="AD67" t="s">
        <v>45</v>
      </c>
      <c r="AE67" t="s">
        <v>46</v>
      </c>
      <c r="AF67" t="s">
        <v>46</v>
      </c>
      <c r="AG67" t="s">
        <v>45</v>
      </c>
      <c r="AH67" s="2" t="s">
        <v>41</v>
      </c>
    </row>
    <row r="68" spans="1:34" ht="285">
      <c r="A68" s="6" t="s">
        <v>344</v>
      </c>
      <c r="B68" s="7">
        <v>46027</v>
      </c>
      <c r="C68" s="9" t="str">
        <f>HYPERLINK("https://eping.wto.org/en/Search?viewData= G/TBT/N/USA/1636/Add.1"," G/TBT/N/USA/1636/Add.1")</f>
        <v xml:space="preserve"> G/TBT/N/USA/1636/Add.1</v>
      </c>
      <c r="D68" s="8" t="s">
        <v>345</v>
      </c>
      <c r="E68" s="8" t="s">
        <v>346</v>
      </c>
      <c r="F68" s="8" t="s">
        <v>347</v>
      </c>
      <c r="G68" s="8" t="s">
        <v>348</v>
      </c>
      <c r="H68" s="8" t="s">
        <v>349</v>
      </c>
      <c r="I68" s="8" t="s">
        <v>350</v>
      </c>
      <c r="J68" s="8" t="s">
        <v>41</v>
      </c>
      <c r="K68" s="8" t="s">
        <v>41</v>
      </c>
      <c r="L68" s="6"/>
      <c r="M68" s="7">
        <v>46058</v>
      </c>
      <c r="N68" s="7" t="s">
        <v>41</v>
      </c>
      <c r="O68" s="7" t="s">
        <v>41</v>
      </c>
      <c r="P68" s="6" t="s">
        <v>106</v>
      </c>
      <c r="Q68" s="6"/>
      <c r="R68" t="str">
        <f>HYPERLINK("https://docs.wto.org/imrd/directdoc.asp?DDFDocuments/t/G/TBTN20/USA1636A1.docx", "https://docs.wto.org/imrd/directdoc.asp?DDFDocuments/t/G/TBTN20/USA1636A1.docx")</f>
        <v>https://docs.wto.org/imrd/directdoc.asp?DDFDocuments/t/G/TBTN20/USA1636A1.docx</v>
      </c>
      <c r="S68" t="str">
        <f>HYPERLINK("https://docs.wto.org/imrd/directdoc.asp?DDFDocuments/u/G/TBTN20/USA1636A1.docx", "https://docs.wto.org/imrd/directdoc.asp?DDFDocuments/u/G/TBTN20/USA1636A1.docx")</f>
        <v>https://docs.wto.org/imrd/directdoc.asp?DDFDocuments/u/G/TBTN20/USA1636A1.docx</v>
      </c>
      <c r="T68" t="str">
        <f>HYPERLINK("https://docs.wto.org/imrd/directdoc.asp?DDFDocuments/v/G/TBTN20/USA1636A1.docx", "https://docs.wto.org/imrd/directdoc.asp?DDFDocuments/v/G/TBTN20/USA1636A1.docx")</f>
        <v>https://docs.wto.org/imrd/directdoc.asp?DDFDocuments/v/G/TBTN20/USA1636A1.docx</v>
      </c>
      <c r="U68" t="s">
        <v>45</v>
      </c>
      <c r="V68" t="s">
        <v>46</v>
      </c>
      <c r="W68" t="s">
        <v>46</v>
      </c>
      <c r="X68" t="s">
        <v>46</v>
      </c>
      <c r="Y68" t="s">
        <v>46</v>
      </c>
      <c r="Z68" t="s">
        <v>46</v>
      </c>
      <c r="AA68" t="s">
        <v>46</v>
      </c>
      <c r="AB68" s="2" t="s">
        <v>41</v>
      </c>
      <c r="AC68" t="s">
        <v>41</v>
      </c>
      <c r="AD68" t="s">
        <v>41</v>
      </c>
      <c r="AE68" t="s">
        <v>41</v>
      </c>
      <c r="AF68" t="s">
        <v>41</v>
      </c>
      <c r="AG68" t="s">
        <v>41</v>
      </c>
      <c r="AH68" s="2" t="s">
        <v>41</v>
      </c>
    </row>
    <row r="69" spans="1:34" ht="105">
      <c r="A69" s="6" t="s">
        <v>99</v>
      </c>
      <c r="B69" s="7">
        <v>46027</v>
      </c>
      <c r="C69" s="9" t="str">
        <f>HYPERLINK("https://eping.wto.org/en/Search?viewData= G/TBT/N/ISR/1407/Add.1"," G/TBT/N/ISR/1407/Add.1")</f>
        <v xml:space="preserve"> G/TBT/N/ISR/1407/Add.1</v>
      </c>
      <c r="D69" s="8" t="s">
        <v>351</v>
      </c>
      <c r="E69" s="8" t="s">
        <v>352</v>
      </c>
      <c r="F69" s="8" t="s">
        <v>353</v>
      </c>
      <c r="G69" s="8" t="s">
        <v>41</v>
      </c>
      <c r="H69" s="8" t="s">
        <v>354</v>
      </c>
      <c r="I69" s="8" t="s">
        <v>204</v>
      </c>
      <c r="J69" s="8" t="s">
        <v>41</v>
      </c>
      <c r="K69" s="8" t="s">
        <v>355</v>
      </c>
      <c r="L69" s="6"/>
      <c r="M69" s="7" t="s">
        <v>41</v>
      </c>
      <c r="N69" s="7" t="s">
        <v>41</v>
      </c>
      <c r="O69" s="7" t="s">
        <v>41</v>
      </c>
      <c r="P69" s="6" t="s">
        <v>106</v>
      </c>
      <c r="Q69" s="8" t="s">
        <v>356</v>
      </c>
      <c r="R69" t="str">
        <f>HYPERLINK("https://docs.wto.org/imrd/directdoc.asp?DDFDocuments/t/G/TBTN25/ISR1407A1.docx", "https://docs.wto.org/imrd/directdoc.asp?DDFDocuments/t/G/TBTN25/ISR1407A1.docx")</f>
        <v>https://docs.wto.org/imrd/directdoc.asp?DDFDocuments/t/G/TBTN25/ISR1407A1.docx</v>
      </c>
      <c r="S69" t="str">
        <f>HYPERLINK("https://docs.wto.org/imrd/directdoc.asp?DDFDocuments/u/G/TBTN25/ISR1407A1.docx", "https://docs.wto.org/imrd/directdoc.asp?DDFDocuments/u/G/TBTN25/ISR1407A1.docx")</f>
        <v>https://docs.wto.org/imrd/directdoc.asp?DDFDocuments/u/G/TBTN25/ISR1407A1.docx</v>
      </c>
      <c r="T69" t="str">
        <f>HYPERLINK("https://docs.wto.org/imrd/directdoc.asp?DDFDocuments/v/G/TBTN25/ISR1407A1.docx", "https://docs.wto.org/imrd/directdoc.asp?DDFDocuments/v/G/TBTN25/ISR1407A1.docx")</f>
        <v>https://docs.wto.org/imrd/directdoc.asp?DDFDocuments/v/G/TBTN25/ISR1407A1.docx</v>
      </c>
      <c r="U69" t="s">
        <v>46</v>
      </c>
      <c r="V69" t="s">
        <v>46</v>
      </c>
      <c r="W69" t="s">
        <v>46</v>
      </c>
      <c r="X69" t="s">
        <v>46</v>
      </c>
      <c r="Y69" t="s">
        <v>46</v>
      </c>
      <c r="Z69" t="s">
        <v>46</v>
      </c>
      <c r="AA69" t="s">
        <v>46</v>
      </c>
      <c r="AB69" s="2" t="s">
        <v>41</v>
      </c>
      <c r="AC69" t="s">
        <v>41</v>
      </c>
      <c r="AD69" t="s">
        <v>41</v>
      </c>
      <c r="AE69" t="s">
        <v>41</v>
      </c>
      <c r="AF69" t="s">
        <v>41</v>
      </c>
      <c r="AG69" t="s">
        <v>41</v>
      </c>
      <c r="AH69" s="2" t="s">
        <v>41</v>
      </c>
    </row>
    <row r="70" spans="1:34" ht="60">
      <c r="A70" s="6" t="s">
        <v>294</v>
      </c>
      <c r="B70" s="7">
        <v>46027</v>
      </c>
      <c r="C70" s="9" t="str">
        <f>HYPERLINK("https://eping.wto.org/en/Search?viewData= G/TBT/N/CHL/771"," G/TBT/N/CHL/771")</f>
        <v xml:space="preserve"> G/TBT/N/CHL/771</v>
      </c>
      <c r="D70" s="8" t="s">
        <v>357</v>
      </c>
      <c r="E70" s="8" t="s">
        <v>358</v>
      </c>
      <c r="F70" s="8" t="s">
        <v>359</v>
      </c>
      <c r="G70" s="8" t="s">
        <v>41</v>
      </c>
      <c r="H70" s="8" t="s">
        <v>360</v>
      </c>
      <c r="I70" s="8" t="s">
        <v>70</v>
      </c>
      <c r="J70" s="8" t="s">
        <v>41</v>
      </c>
      <c r="K70" s="8" t="s">
        <v>41</v>
      </c>
      <c r="L70" s="6"/>
      <c r="M70" s="7">
        <v>46087</v>
      </c>
      <c r="N70" s="7" t="s">
        <v>41</v>
      </c>
      <c r="O70" s="7" t="s">
        <v>41</v>
      </c>
      <c r="P70" s="6" t="s">
        <v>43</v>
      </c>
      <c r="Q70" s="8" t="s">
        <v>336</v>
      </c>
      <c r="R70" t="str">
        <f>HYPERLINK("https://docs.wto.org/imrd/directdoc.asp?DDFDocuments/t/G/TBTN26/CHL771.docx", "https://docs.wto.org/imrd/directdoc.asp?DDFDocuments/t/G/TBTN26/CHL771.docx")</f>
        <v>https://docs.wto.org/imrd/directdoc.asp?DDFDocuments/t/G/TBTN26/CHL771.docx</v>
      </c>
      <c r="S70" t="str">
        <f>HYPERLINK("https://docs.wto.org/imrd/directdoc.asp?DDFDocuments/u/G/TBTN26/CHL771.docx", "https://docs.wto.org/imrd/directdoc.asp?DDFDocuments/u/G/TBTN26/CHL771.docx")</f>
        <v>https://docs.wto.org/imrd/directdoc.asp?DDFDocuments/u/G/TBTN26/CHL771.docx</v>
      </c>
      <c r="T70" t="str">
        <f>HYPERLINK("https://docs.wto.org/imrd/directdoc.asp?DDFDocuments/v/G/TBTN26/CHL771.docx", "https://docs.wto.org/imrd/directdoc.asp?DDFDocuments/v/G/TBTN26/CHL771.docx")</f>
        <v>https://docs.wto.org/imrd/directdoc.asp?DDFDocuments/v/G/TBTN26/CHL771.docx</v>
      </c>
      <c r="U70" t="s">
        <v>45</v>
      </c>
      <c r="V70" t="s">
        <v>46</v>
      </c>
      <c r="W70" t="s">
        <v>46</v>
      </c>
      <c r="X70" t="s">
        <v>46</v>
      </c>
      <c r="Y70" t="s">
        <v>46</v>
      </c>
      <c r="Z70" t="s">
        <v>46</v>
      </c>
      <c r="AA70" t="s">
        <v>46</v>
      </c>
      <c r="AB70" s="2" t="s">
        <v>337</v>
      </c>
      <c r="AC70" t="s">
        <v>41</v>
      </c>
      <c r="AD70" t="s">
        <v>41</v>
      </c>
      <c r="AE70" t="s">
        <v>41</v>
      </c>
      <c r="AF70" t="s">
        <v>41</v>
      </c>
      <c r="AG70" t="s">
        <v>41</v>
      </c>
      <c r="AH70" s="2" t="s">
        <v>41</v>
      </c>
    </row>
    <row r="71" spans="1:34" ht="135">
      <c r="A71" s="6" t="s">
        <v>306</v>
      </c>
      <c r="B71" s="7">
        <v>46027</v>
      </c>
      <c r="C71" s="9" t="str">
        <f>HYPERLINK("https://eping.wto.org/en/Search?viewData= G/TBT/N/UKR/365"," G/TBT/N/UKR/365")</f>
        <v xml:space="preserve"> G/TBT/N/UKR/365</v>
      </c>
      <c r="D71" s="8" t="s">
        <v>361</v>
      </c>
      <c r="E71" s="8" t="s">
        <v>362</v>
      </c>
      <c r="F71" s="8" t="s">
        <v>363</v>
      </c>
      <c r="G71" s="8" t="s">
        <v>41</v>
      </c>
      <c r="H71" s="8" t="s">
        <v>364</v>
      </c>
      <c r="I71" s="8" t="s">
        <v>157</v>
      </c>
      <c r="J71" s="8" t="s">
        <v>41</v>
      </c>
      <c r="K71" s="8" t="s">
        <v>41</v>
      </c>
      <c r="L71" s="6"/>
      <c r="M71" s="7">
        <v>46087</v>
      </c>
      <c r="N71" s="7">
        <v>45964</v>
      </c>
      <c r="O71" s="7">
        <v>46007</v>
      </c>
      <c r="P71" s="6" t="s">
        <v>43</v>
      </c>
      <c r="Q71" s="8" t="s">
        <v>365</v>
      </c>
      <c r="R71" t="str">
        <f>HYPERLINK("https://docs.wto.org/imrd/directdoc.asp?DDFDocuments/t/G/TBTN26/UKR365.docx", "https://docs.wto.org/imrd/directdoc.asp?DDFDocuments/t/G/TBTN26/UKR365.docx")</f>
        <v>https://docs.wto.org/imrd/directdoc.asp?DDFDocuments/t/G/TBTN26/UKR365.docx</v>
      </c>
      <c r="S71" t="str">
        <f>HYPERLINK("https://docs.wto.org/imrd/directdoc.asp?DDFDocuments/u/G/TBTN26/UKR365.docx", "https://docs.wto.org/imrd/directdoc.asp?DDFDocuments/u/G/TBTN26/UKR365.docx")</f>
        <v>https://docs.wto.org/imrd/directdoc.asp?DDFDocuments/u/G/TBTN26/UKR365.docx</v>
      </c>
      <c r="T71" t="str">
        <f>HYPERLINK("https://docs.wto.org/imrd/directdoc.asp?DDFDocuments/v/G/TBTN26/UKR365.docx", "https://docs.wto.org/imrd/directdoc.asp?DDFDocuments/v/G/TBTN26/UKR365.docx")</f>
        <v>https://docs.wto.org/imrd/directdoc.asp?DDFDocuments/v/G/TBTN26/UKR365.docx</v>
      </c>
      <c r="U71" t="s">
        <v>45</v>
      </c>
      <c r="V71" t="s">
        <v>46</v>
      </c>
      <c r="W71" t="s">
        <v>45</v>
      </c>
      <c r="X71" t="s">
        <v>46</v>
      </c>
      <c r="Y71" t="s">
        <v>46</v>
      </c>
      <c r="Z71" t="s">
        <v>46</v>
      </c>
      <c r="AA71" t="s">
        <v>46</v>
      </c>
      <c r="AB71" s="2" t="s">
        <v>366</v>
      </c>
      <c r="AC71" t="s">
        <v>41</v>
      </c>
      <c r="AD71" t="s">
        <v>41</v>
      </c>
      <c r="AE71" t="s">
        <v>41</v>
      </c>
      <c r="AF71" t="s">
        <v>41</v>
      </c>
      <c r="AG71" t="s">
        <v>41</v>
      </c>
      <c r="AH71" s="2" t="s">
        <v>41</v>
      </c>
    </row>
    <row r="72" spans="1:34" ht="45">
      <c r="A72" s="6" t="s">
        <v>239</v>
      </c>
      <c r="B72" s="7">
        <v>46027</v>
      </c>
      <c r="C72" s="9" t="str">
        <f>HYPERLINK("https://eping.wto.org/en/Search?viewData= G/TBT/N/RUS/180"," G/TBT/N/RUS/180")</f>
        <v xml:space="preserve"> G/TBT/N/RUS/180</v>
      </c>
      <c r="D72" s="8" t="s">
        <v>367</v>
      </c>
      <c r="E72" s="8" t="s">
        <v>368</v>
      </c>
      <c r="F72" s="8" t="s">
        <v>369</v>
      </c>
      <c r="G72" s="8" t="s">
        <v>41</v>
      </c>
      <c r="H72" s="8" t="s">
        <v>370</v>
      </c>
      <c r="I72" s="8" t="s">
        <v>371</v>
      </c>
      <c r="J72" s="8" t="s">
        <v>372</v>
      </c>
      <c r="K72" s="8" t="s">
        <v>41</v>
      </c>
      <c r="L72" s="6"/>
      <c r="M72" s="7">
        <v>46094</v>
      </c>
      <c r="N72" s="7" t="s">
        <v>41</v>
      </c>
      <c r="O72" s="7" t="s">
        <v>41</v>
      </c>
      <c r="P72" s="6" t="s">
        <v>43</v>
      </c>
      <c r="Q72" s="6"/>
      <c r="R72" t="str">
        <f>HYPERLINK("https://docs.wto.org/imrd/directdoc.asp?DDFDocuments/t/G/TBTN26/RUS180.docx", "https://docs.wto.org/imrd/directdoc.asp?DDFDocuments/t/G/TBTN26/RUS180.docx")</f>
        <v>https://docs.wto.org/imrd/directdoc.asp?DDFDocuments/t/G/TBTN26/RUS180.docx</v>
      </c>
      <c r="S72" t="str">
        <f>HYPERLINK("https://docs.wto.org/imrd/directdoc.asp?DDFDocuments/u/G/TBTN26/RUS180.docx", "https://docs.wto.org/imrd/directdoc.asp?DDFDocuments/u/G/TBTN26/RUS180.docx")</f>
        <v>https://docs.wto.org/imrd/directdoc.asp?DDFDocuments/u/G/TBTN26/RUS180.docx</v>
      </c>
      <c r="T72" t="str">
        <f>HYPERLINK("https://docs.wto.org/imrd/directdoc.asp?DDFDocuments/v/G/TBTN26/RUS180.docx", "https://docs.wto.org/imrd/directdoc.asp?DDFDocuments/v/G/TBTN26/RUS180.docx")</f>
        <v>https://docs.wto.org/imrd/directdoc.asp?DDFDocuments/v/G/TBTN26/RUS180.docx</v>
      </c>
      <c r="U72" t="s">
        <v>45</v>
      </c>
      <c r="V72" t="s">
        <v>46</v>
      </c>
      <c r="W72" t="s">
        <v>46</v>
      </c>
      <c r="X72" t="s">
        <v>46</v>
      </c>
      <c r="Y72" t="s">
        <v>46</v>
      </c>
      <c r="Z72" t="s">
        <v>46</v>
      </c>
      <c r="AA72" t="s">
        <v>46</v>
      </c>
      <c r="AB72" s="2" t="s">
        <v>373</v>
      </c>
      <c r="AC72" t="s">
        <v>41</v>
      </c>
      <c r="AD72" t="s">
        <v>41</v>
      </c>
      <c r="AE72" t="s">
        <v>41</v>
      </c>
      <c r="AF72" t="s">
        <v>41</v>
      </c>
      <c r="AG72" t="s">
        <v>41</v>
      </c>
      <c r="AH72" s="2" t="s">
        <v>41</v>
      </c>
    </row>
    <row r="73" spans="1:34">
      <c r="A73" s="6" t="s">
        <v>142</v>
      </c>
      <c r="B73" s="7">
        <v>46027</v>
      </c>
      <c r="C73" s="9" t="str">
        <f>HYPERLINK("https://eping.wto.org/en/Search?viewData= G/TBT/N/BRA/933/Add.1"," G/TBT/N/BRA/933/Add.1")</f>
        <v xml:space="preserve"> G/TBT/N/BRA/933/Add.1</v>
      </c>
      <c r="D73" s="8" t="s">
        <v>374</v>
      </c>
      <c r="E73" s="8" t="s">
        <v>41</v>
      </c>
      <c r="F73" s="8" t="s">
        <v>375</v>
      </c>
      <c r="G73" s="8" t="s">
        <v>41</v>
      </c>
      <c r="H73" s="8" t="s">
        <v>376</v>
      </c>
      <c r="I73" s="8" t="s">
        <v>377</v>
      </c>
      <c r="J73" s="8" t="s">
        <v>378</v>
      </c>
      <c r="K73" s="8" t="s">
        <v>41</v>
      </c>
      <c r="L73" s="6"/>
      <c r="M73" s="7">
        <v>46084</v>
      </c>
      <c r="N73" s="7" t="s">
        <v>41</v>
      </c>
      <c r="O73" s="7" t="s">
        <v>41</v>
      </c>
      <c r="P73" s="6" t="s">
        <v>106</v>
      </c>
      <c r="Q73" s="8" t="s">
        <v>379</v>
      </c>
      <c r="R73" t="str">
        <f>HYPERLINK("https://docs.wto.org/imrd/directdoc.asp?DDFDocuments/t/G/TBTN19/BRA933A1.docx", "https://docs.wto.org/imrd/directdoc.asp?DDFDocuments/t/G/TBTN19/BRA933A1.docx")</f>
        <v>https://docs.wto.org/imrd/directdoc.asp?DDFDocuments/t/G/TBTN19/BRA933A1.docx</v>
      </c>
      <c r="S73" t="str">
        <f>HYPERLINK("https://docs.wto.org/imrd/directdoc.asp?DDFDocuments/u/G/TBTN19/BRA933A1.docx", "https://docs.wto.org/imrd/directdoc.asp?DDFDocuments/u/G/TBTN19/BRA933A1.docx")</f>
        <v>https://docs.wto.org/imrd/directdoc.asp?DDFDocuments/u/G/TBTN19/BRA933A1.docx</v>
      </c>
      <c r="T73" t="str">
        <f>HYPERLINK("https://docs.wto.org/imrd/directdoc.asp?DDFDocuments/v/G/TBTN19/BRA933A1.docx", "https://docs.wto.org/imrd/directdoc.asp?DDFDocuments/v/G/TBTN19/BRA933A1.docx")</f>
        <v>https://docs.wto.org/imrd/directdoc.asp?DDFDocuments/v/G/TBTN19/BRA933A1.docx</v>
      </c>
      <c r="U73" t="s">
        <v>45</v>
      </c>
      <c r="V73" t="s">
        <v>46</v>
      </c>
      <c r="W73" t="s">
        <v>46</v>
      </c>
      <c r="X73" t="s">
        <v>46</v>
      </c>
      <c r="Y73" t="s">
        <v>46</v>
      </c>
      <c r="Z73" t="s">
        <v>46</v>
      </c>
      <c r="AA73" t="s">
        <v>46</v>
      </c>
      <c r="AB73" s="2" t="s">
        <v>41</v>
      </c>
      <c r="AC73" t="s">
        <v>41</v>
      </c>
      <c r="AD73" t="s">
        <v>41</v>
      </c>
      <c r="AE73" t="s">
        <v>41</v>
      </c>
      <c r="AF73" t="s">
        <v>41</v>
      </c>
      <c r="AG73" t="s">
        <v>41</v>
      </c>
      <c r="AH73" s="2" t="s">
        <v>41</v>
      </c>
    </row>
    <row r="74" spans="1:34" ht="409.5">
      <c r="A74" s="6" t="s">
        <v>380</v>
      </c>
      <c r="B74" s="7">
        <v>46027</v>
      </c>
      <c r="C74" s="9" t="str">
        <f>HYPERLINK("https://eping.wto.org/en/Search?viewData= G/TBT/N/CAN/765"," G/TBT/N/CAN/765")</f>
        <v xml:space="preserve"> G/TBT/N/CAN/765</v>
      </c>
      <c r="D74" s="8" t="s">
        <v>381</v>
      </c>
      <c r="E74" s="8" t="s">
        <v>382</v>
      </c>
      <c r="F74" s="8" t="s">
        <v>383</v>
      </c>
      <c r="G74" s="8" t="s">
        <v>41</v>
      </c>
      <c r="H74" s="8" t="s">
        <v>384</v>
      </c>
      <c r="I74" s="8" t="s">
        <v>127</v>
      </c>
      <c r="J74" s="8" t="s">
        <v>385</v>
      </c>
      <c r="K74" s="8" t="s">
        <v>72</v>
      </c>
      <c r="L74" s="6"/>
      <c r="M74" s="7">
        <v>46071</v>
      </c>
      <c r="N74" s="7" t="s">
        <v>41</v>
      </c>
      <c r="O74" s="7" t="s">
        <v>41</v>
      </c>
      <c r="P74" s="6" t="s">
        <v>43</v>
      </c>
      <c r="Q74" s="8" t="s">
        <v>386</v>
      </c>
      <c r="R74" t="str">
        <f>HYPERLINK("https://docs.wto.org/imrd/directdoc.asp?DDFDocuments/t/G/TBTN26/CAN765.docx", "https://docs.wto.org/imrd/directdoc.asp?DDFDocuments/t/G/TBTN26/CAN765.docx")</f>
        <v>https://docs.wto.org/imrd/directdoc.asp?DDFDocuments/t/G/TBTN26/CAN765.docx</v>
      </c>
      <c r="S74" t="str">
        <f>HYPERLINK("https://docs.wto.org/imrd/directdoc.asp?DDFDocuments/u/G/TBTN26/CAN765.docx", "https://docs.wto.org/imrd/directdoc.asp?DDFDocuments/u/G/TBTN26/CAN765.docx")</f>
        <v>https://docs.wto.org/imrd/directdoc.asp?DDFDocuments/u/G/TBTN26/CAN765.docx</v>
      </c>
      <c r="T74" t="str">
        <f>HYPERLINK("https://docs.wto.org/imrd/directdoc.asp?DDFDocuments/v/G/TBTN26/CAN765.docx", "https://docs.wto.org/imrd/directdoc.asp?DDFDocuments/v/G/TBTN26/CAN765.docx")</f>
        <v>https://docs.wto.org/imrd/directdoc.asp?DDFDocuments/v/G/TBTN26/CAN765.docx</v>
      </c>
      <c r="U74" t="s">
        <v>45</v>
      </c>
      <c r="V74" t="s">
        <v>46</v>
      </c>
      <c r="W74" t="s">
        <v>46</v>
      </c>
      <c r="X74" t="s">
        <v>46</v>
      </c>
      <c r="Y74" t="s">
        <v>46</v>
      </c>
      <c r="Z74" t="s">
        <v>46</v>
      </c>
      <c r="AA74" t="s">
        <v>46</v>
      </c>
      <c r="AB74" s="2" t="s">
        <v>387</v>
      </c>
      <c r="AC74" t="s">
        <v>41</v>
      </c>
      <c r="AD74" t="s">
        <v>41</v>
      </c>
      <c r="AE74" t="s">
        <v>41</v>
      </c>
      <c r="AF74" t="s">
        <v>41</v>
      </c>
      <c r="AG74" t="s">
        <v>41</v>
      </c>
      <c r="AH74" s="2" t="s">
        <v>41</v>
      </c>
    </row>
    <row r="75" spans="1:34" ht="180">
      <c r="A75" s="6" t="s">
        <v>388</v>
      </c>
      <c r="B75" s="7">
        <v>46027</v>
      </c>
      <c r="C75" s="9" t="str">
        <f>HYPERLINK("https://eping.wto.org/en/Search?viewData= G/SPS/N/AUS/627"," G/SPS/N/AUS/627")</f>
        <v xml:space="preserve"> G/SPS/N/AUS/627</v>
      </c>
      <c r="D75" s="8" t="s">
        <v>389</v>
      </c>
      <c r="E75" s="8" t="s">
        <v>390</v>
      </c>
      <c r="F75" s="8" t="s">
        <v>391</v>
      </c>
      <c r="G75" s="8" t="s">
        <v>41</v>
      </c>
      <c r="H75" s="8" t="s">
        <v>41</v>
      </c>
      <c r="I75" s="8" t="s">
        <v>53</v>
      </c>
      <c r="J75" s="8" t="s">
        <v>41</v>
      </c>
      <c r="K75" s="8" t="s">
        <v>392</v>
      </c>
      <c r="L75" s="6" t="s">
        <v>41</v>
      </c>
      <c r="M75" s="7">
        <v>46080</v>
      </c>
      <c r="N75" s="7" t="s">
        <v>41</v>
      </c>
      <c r="O75" s="7" t="s">
        <v>41</v>
      </c>
      <c r="P75" s="6" t="s">
        <v>43</v>
      </c>
      <c r="Q75" s="8" t="s">
        <v>393</v>
      </c>
      <c r="R75" t="str">
        <f>HYPERLINK("https://docs.wto.org/imrd/directdoc.asp?DDFDocuments/t/G/SPS/NAUS627.docx", "https://docs.wto.org/imrd/directdoc.asp?DDFDocuments/t/G/SPS/NAUS627.docx")</f>
        <v>https://docs.wto.org/imrd/directdoc.asp?DDFDocuments/t/G/SPS/NAUS627.docx</v>
      </c>
      <c r="S75" t="str">
        <f>HYPERLINK("https://docs.wto.org/imrd/directdoc.asp?DDFDocuments/u/G/SPS/NAUS627.docx", "https://docs.wto.org/imrd/directdoc.asp?DDFDocuments/u/G/SPS/NAUS627.docx")</f>
        <v>https://docs.wto.org/imrd/directdoc.asp?DDFDocuments/u/G/SPS/NAUS627.docx</v>
      </c>
      <c r="T75" t="str">
        <f>HYPERLINK("https://docs.wto.org/imrd/directdoc.asp?DDFDocuments/v/G/SPS/NAUS627.docx", "https://docs.wto.org/imrd/directdoc.asp?DDFDocuments/v/G/SPS/NAUS627.docx")</f>
        <v>https://docs.wto.org/imrd/directdoc.asp?DDFDocuments/v/G/SPS/NAUS627.docx</v>
      </c>
      <c r="U75" t="s">
        <v>41</v>
      </c>
      <c r="V75" t="s">
        <v>41</v>
      </c>
      <c r="W75" t="s">
        <v>41</v>
      </c>
      <c r="X75" t="s">
        <v>41</v>
      </c>
      <c r="Y75" t="s">
        <v>41</v>
      </c>
      <c r="Z75" t="s">
        <v>41</v>
      </c>
      <c r="AA75" t="s">
        <v>41</v>
      </c>
      <c r="AB75" s="2" t="s">
        <v>41</v>
      </c>
      <c r="AC75" t="s">
        <v>45</v>
      </c>
      <c r="AD75" t="s">
        <v>46</v>
      </c>
      <c r="AE75" t="s">
        <v>46</v>
      </c>
      <c r="AF75" t="s">
        <v>46</v>
      </c>
      <c r="AG75" t="s">
        <v>46</v>
      </c>
      <c r="AH75" s="2" t="s">
        <v>394</v>
      </c>
    </row>
    <row r="76" spans="1:34" ht="120">
      <c r="A76" s="6" t="s">
        <v>388</v>
      </c>
      <c r="B76" s="7">
        <v>46027</v>
      </c>
      <c r="C76" s="9" t="str">
        <f>HYPERLINK("https://eping.wto.org/en/Search?viewData= G/SPS/N/AUS/628"," G/SPS/N/AUS/628")</f>
        <v xml:space="preserve"> G/SPS/N/AUS/628</v>
      </c>
      <c r="D76" s="8" t="s">
        <v>395</v>
      </c>
      <c r="E76" s="8" t="s">
        <v>396</v>
      </c>
      <c r="F76" s="8" t="s">
        <v>397</v>
      </c>
      <c r="G76" s="8" t="s">
        <v>398</v>
      </c>
      <c r="H76" s="8" t="s">
        <v>41</v>
      </c>
      <c r="I76" s="8" t="s">
        <v>399</v>
      </c>
      <c r="J76" s="8" t="s">
        <v>41</v>
      </c>
      <c r="K76" s="8" t="s">
        <v>400</v>
      </c>
      <c r="L76" s="6" t="s">
        <v>41</v>
      </c>
      <c r="M76" s="7" t="s">
        <v>41</v>
      </c>
      <c r="N76" s="7">
        <v>46083</v>
      </c>
      <c r="O76" s="7">
        <v>46083</v>
      </c>
      <c r="P76" s="6" t="s">
        <v>43</v>
      </c>
      <c r="Q76" s="8" t="s">
        <v>401</v>
      </c>
      <c r="R76" t="str">
        <f>HYPERLINK("https://docs.wto.org/imrd/directdoc.asp?DDFDocuments/t/G/SPS/NAUS628.docx", "https://docs.wto.org/imrd/directdoc.asp?DDFDocuments/t/G/SPS/NAUS628.docx")</f>
        <v>https://docs.wto.org/imrd/directdoc.asp?DDFDocuments/t/G/SPS/NAUS628.docx</v>
      </c>
      <c r="S76" t="str">
        <f>HYPERLINK("https://docs.wto.org/imrd/directdoc.asp?DDFDocuments/u/G/SPS/NAUS628.docx", "https://docs.wto.org/imrd/directdoc.asp?DDFDocuments/u/G/SPS/NAUS628.docx")</f>
        <v>https://docs.wto.org/imrd/directdoc.asp?DDFDocuments/u/G/SPS/NAUS628.docx</v>
      </c>
      <c r="T76" t="str">
        <f>HYPERLINK("https://docs.wto.org/imrd/directdoc.asp?DDFDocuments/v/G/SPS/NAUS628.docx", "https://docs.wto.org/imrd/directdoc.asp?DDFDocuments/v/G/SPS/NAUS628.docx")</f>
        <v>https://docs.wto.org/imrd/directdoc.asp?DDFDocuments/v/G/SPS/NAUS628.docx</v>
      </c>
      <c r="U76" t="s">
        <v>41</v>
      </c>
      <c r="V76" t="s">
        <v>41</v>
      </c>
      <c r="W76" t="s">
        <v>41</v>
      </c>
      <c r="X76" t="s">
        <v>41</v>
      </c>
      <c r="Y76" t="s">
        <v>41</v>
      </c>
      <c r="Z76" t="s">
        <v>41</v>
      </c>
      <c r="AA76" t="s">
        <v>41</v>
      </c>
      <c r="AB76" s="2" t="s">
        <v>41</v>
      </c>
      <c r="AC76" t="s">
        <v>46</v>
      </c>
      <c r="AD76" t="s">
        <v>46</v>
      </c>
      <c r="AE76" t="s">
        <v>46</v>
      </c>
      <c r="AF76" t="s">
        <v>45</v>
      </c>
      <c r="AG76" t="s">
        <v>56</v>
      </c>
      <c r="AH76" s="2" t="s">
        <v>41</v>
      </c>
    </row>
    <row r="77" spans="1:34" ht="75">
      <c r="A77" s="6" t="s">
        <v>402</v>
      </c>
      <c r="B77" s="7">
        <v>46027</v>
      </c>
      <c r="C77" s="9" t="str">
        <f>HYPERLINK("https://eping.wto.org/en/Search?viewData= G/SPS/N/THA/803"," G/SPS/N/THA/803")</f>
        <v xml:space="preserve"> G/SPS/N/THA/803</v>
      </c>
      <c r="D77" s="8" t="s">
        <v>403</v>
      </c>
      <c r="E77" s="8" t="s">
        <v>404</v>
      </c>
      <c r="F77" s="8" t="s">
        <v>405</v>
      </c>
      <c r="G77" s="8" t="s">
        <v>406</v>
      </c>
      <c r="H77" s="8" t="s">
        <v>41</v>
      </c>
      <c r="I77" s="8" t="s">
        <v>164</v>
      </c>
      <c r="J77" s="8" t="s">
        <v>41</v>
      </c>
      <c r="K77" s="8" t="s">
        <v>407</v>
      </c>
      <c r="L77" s="6" t="s">
        <v>408</v>
      </c>
      <c r="M77" s="7" t="s">
        <v>41</v>
      </c>
      <c r="N77" s="7" t="s">
        <v>41</v>
      </c>
      <c r="O77" s="7">
        <v>46016</v>
      </c>
      <c r="P77" s="6" t="s">
        <v>167</v>
      </c>
      <c r="Q77" s="6"/>
      <c r="R77" t="str">
        <f>HYPERLINK("https://docs.wto.org/imrd/directdoc.asp?DDFDocuments/t/G/SPS/NTHA803.docx", "https://docs.wto.org/imrd/directdoc.asp?DDFDocuments/t/G/SPS/NTHA803.docx")</f>
        <v>https://docs.wto.org/imrd/directdoc.asp?DDFDocuments/t/G/SPS/NTHA803.docx</v>
      </c>
      <c r="S77" t="str">
        <f>HYPERLINK("https://docs.wto.org/imrd/directdoc.asp?DDFDocuments/u/G/SPS/NTHA803.docx", "https://docs.wto.org/imrd/directdoc.asp?DDFDocuments/u/G/SPS/NTHA803.docx")</f>
        <v>https://docs.wto.org/imrd/directdoc.asp?DDFDocuments/u/G/SPS/NTHA803.docx</v>
      </c>
      <c r="T77" t="str">
        <f>HYPERLINK("https://docs.wto.org/imrd/directdoc.asp?DDFDocuments/v/G/SPS/NTHA803.docx", "https://docs.wto.org/imrd/directdoc.asp?DDFDocuments/v/G/SPS/NTHA803.docx")</f>
        <v>https://docs.wto.org/imrd/directdoc.asp?DDFDocuments/v/G/SPS/NTHA803.docx</v>
      </c>
      <c r="U77" t="s">
        <v>41</v>
      </c>
      <c r="V77" t="s">
        <v>41</v>
      </c>
      <c r="W77" t="s">
        <v>41</v>
      </c>
      <c r="X77" t="s">
        <v>41</v>
      </c>
      <c r="Y77" t="s">
        <v>41</v>
      </c>
      <c r="Z77" t="s">
        <v>41</v>
      </c>
      <c r="AA77" t="s">
        <v>41</v>
      </c>
      <c r="AB77" s="2" t="s">
        <v>41</v>
      </c>
      <c r="AC77" t="s">
        <v>46</v>
      </c>
      <c r="AD77" t="s">
        <v>45</v>
      </c>
      <c r="AE77" t="s">
        <v>46</v>
      </c>
      <c r="AF77" t="s">
        <v>46</v>
      </c>
      <c r="AG77" t="s">
        <v>45</v>
      </c>
      <c r="AH77" s="2" t="s">
        <v>41</v>
      </c>
    </row>
    <row r="78" spans="1:34" ht="135">
      <c r="A78" s="6" t="s">
        <v>306</v>
      </c>
      <c r="B78" s="7">
        <v>46027</v>
      </c>
      <c r="C78" s="9" t="str">
        <f>HYPERLINK("https://eping.wto.org/en/Search?viewData= G/TBT/N/UKR/367"," G/TBT/N/UKR/367")</f>
        <v xml:space="preserve"> G/TBT/N/UKR/367</v>
      </c>
      <c r="D78" s="8" t="s">
        <v>409</v>
      </c>
      <c r="E78" s="8" t="s">
        <v>410</v>
      </c>
      <c r="F78" s="8" t="s">
        <v>411</v>
      </c>
      <c r="G78" s="8" t="s">
        <v>41</v>
      </c>
      <c r="H78" s="8" t="s">
        <v>384</v>
      </c>
      <c r="I78" s="8" t="s">
        <v>412</v>
      </c>
      <c r="J78" s="8" t="s">
        <v>41</v>
      </c>
      <c r="K78" s="8" t="s">
        <v>72</v>
      </c>
      <c r="L78" s="6"/>
      <c r="M78" s="7">
        <v>46087</v>
      </c>
      <c r="N78" s="7" t="s">
        <v>41</v>
      </c>
      <c r="O78" s="7" t="s">
        <v>41</v>
      </c>
      <c r="P78" s="6" t="s">
        <v>43</v>
      </c>
      <c r="Q78" s="8" t="s">
        <v>413</v>
      </c>
      <c r="R78" t="str">
        <f>HYPERLINK("https://docs.wto.org/imrd/directdoc.asp?DDFDocuments/t/G/TBTN26/UKR367.docx", "https://docs.wto.org/imrd/directdoc.asp?DDFDocuments/t/G/TBTN26/UKR367.docx")</f>
        <v>https://docs.wto.org/imrd/directdoc.asp?DDFDocuments/t/G/TBTN26/UKR367.docx</v>
      </c>
      <c r="S78" t="str">
        <f>HYPERLINK("https://docs.wto.org/imrd/directdoc.asp?DDFDocuments/u/G/TBTN26/UKR367.docx", "https://docs.wto.org/imrd/directdoc.asp?DDFDocuments/u/G/TBTN26/UKR367.docx")</f>
        <v>https://docs.wto.org/imrd/directdoc.asp?DDFDocuments/u/G/TBTN26/UKR367.docx</v>
      </c>
      <c r="T78" t="str">
        <f>HYPERLINK("https://docs.wto.org/imrd/directdoc.asp?DDFDocuments/v/G/TBTN26/UKR367.docx", "https://docs.wto.org/imrd/directdoc.asp?DDFDocuments/v/G/TBTN26/UKR367.docx")</f>
        <v>https://docs.wto.org/imrd/directdoc.asp?DDFDocuments/v/G/TBTN26/UKR367.docx</v>
      </c>
      <c r="U78" t="s">
        <v>45</v>
      </c>
      <c r="V78" t="s">
        <v>46</v>
      </c>
      <c r="W78" t="s">
        <v>45</v>
      </c>
      <c r="X78" t="s">
        <v>46</v>
      </c>
      <c r="Y78" t="s">
        <v>46</v>
      </c>
      <c r="Z78" t="s">
        <v>46</v>
      </c>
      <c r="AA78" t="s">
        <v>46</v>
      </c>
      <c r="AB78" s="2" t="s">
        <v>414</v>
      </c>
      <c r="AC78" t="s">
        <v>41</v>
      </c>
      <c r="AD78" t="s">
        <v>41</v>
      </c>
      <c r="AE78" t="s">
        <v>41</v>
      </c>
      <c r="AF78" t="s">
        <v>41</v>
      </c>
      <c r="AG78" t="s">
        <v>41</v>
      </c>
      <c r="AH78" s="2" t="s">
        <v>41</v>
      </c>
    </row>
    <row r="79" spans="1:34" ht="240">
      <c r="A79" s="6" t="s">
        <v>344</v>
      </c>
      <c r="B79" s="7">
        <v>46027</v>
      </c>
      <c r="C79" s="9" t="str">
        <f>HYPERLINK("https://eping.wto.org/en/Search?viewData= G/TBT/N/USA/2251/Add.1"," G/TBT/N/USA/2251/Add.1")</f>
        <v xml:space="preserve"> G/TBT/N/USA/2251/Add.1</v>
      </c>
      <c r="D79" s="8" t="s">
        <v>415</v>
      </c>
      <c r="E79" s="8" t="s">
        <v>416</v>
      </c>
      <c r="F79" s="8" t="s">
        <v>417</v>
      </c>
      <c r="G79" s="8" t="s">
        <v>41</v>
      </c>
      <c r="H79" s="8" t="s">
        <v>418</v>
      </c>
      <c r="I79" s="8" t="s">
        <v>419</v>
      </c>
      <c r="J79" s="8" t="s">
        <v>41</v>
      </c>
      <c r="K79" s="8" t="s">
        <v>41</v>
      </c>
      <c r="L79" s="6"/>
      <c r="M79" s="7">
        <v>46071</v>
      </c>
      <c r="N79" s="7" t="s">
        <v>41</v>
      </c>
      <c r="O79" s="7" t="s">
        <v>41</v>
      </c>
      <c r="P79" s="6" t="s">
        <v>106</v>
      </c>
      <c r="Q79" s="6"/>
      <c r="R79" t="str">
        <f>HYPERLINK("https://docs.wto.org/imrd/directdoc.asp?DDFDocuments/t/G/TBTN25/USA2251A1.docx", "https://docs.wto.org/imrd/directdoc.asp?DDFDocuments/t/G/TBTN25/USA2251A1.docx")</f>
        <v>https://docs.wto.org/imrd/directdoc.asp?DDFDocuments/t/G/TBTN25/USA2251A1.docx</v>
      </c>
      <c r="S79" t="str">
        <f>HYPERLINK("https://docs.wto.org/imrd/directdoc.asp?DDFDocuments/u/G/TBTN25/USA2251A1.docx", "https://docs.wto.org/imrd/directdoc.asp?DDFDocuments/u/G/TBTN25/USA2251A1.docx")</f>
        <v>https://docs.wto.org/imrd/directdoc.asp?DDFDocuments/u/G/TBTN25/USA2251A1.docx</v>
      </c>
      <c r="T79" t="str">
        <f>HYPERLINK("https://docs.wto.org/imrd/directdoc.asp?DDFDocuments/v/G/TBTN25/USA2251A1.docx", "https://docs.wto.org/imrd/directdoc.asp?DDFDocuments/v/G/TBTN25/USA2251A1.docx")</f>
        <v>https://docs.wto.org/imrd/directdoc.asp?DDFDocuments/v/G/TBTN25/USA2251A1.docx</v>
      </c>
      <c r="U79" t="s">
        <v>46</v>
      </c>
      <c r="V79" t="s">
        <v>46</v>
      </c>
      <c r="W79" t="s">
        <v>46</v>
      </c>
      <c r="X79" t="s">
        <v>46</v>
      </c>
      <c r="Y79" t="s">
        <v>46</v>
      </c>
      <c r="Z79" t="s">
        <v>46</v>
      </c>
      <c r="AA79" t="s">
        <v>46</v>
      </c>
      <c r="AB79" s="2" t="s">
        <v>41</v>
      </c>
      <c r="AC79" t="s">
        <v>41</v>
      </c>
      <c r="AD79" t="s">
        <v>41</v>
      </c>
      <c r="AE79" t="s">
        <v>41</v>
      </c>
      <c r="AF79" t="s">
        <v>41</v>
      </c>
      <c r="AG79" t="s">
        <v>41</v>
      </c>
      <c r="AH79" s="2" t="s">
        <v>41</v>
      </c>
    </row>
    <row r="80" spans="1:34" ht="30">
      <c r="A80" s="6" t="s">
        <v>420</v>
      </c>
      <c r="B80" s="7">
        <v>46027</v>
      </c>
      <c r="C80" s="9" t="str">
        <f>HYPERLINK("https://eping.wto.org/en/Search?viewData= G/SPS/N/KOR/835"," G/SPS/N/KOR/835")</f>
        <v xml:space="preserve"> G/SPS/N/KOR/835</v>
      </c>
      <c r="D80" s="8" t="s">
        <v>421</v>
      </c>
      <c r="E80" s="8" t="s">
        <v>422</v>
      </c>
      <c r="F80" s="8" t="s">
        <v>423</v>
      </c>
      <c r="G80" s="8" t="s">
        <v>41</v>
      </c>
      <c r="H80" s="8" t="s">
        <v>41</v>
      </c>
      <c r="I80" s="8" t="s">
        <v>53</v>
      </c>
      <c r="J80" s="8" t="s">
        <v>41</v>
      </c>
      <c r="K80" s="8" t="s">
        <v>54</v>
      </c>
      <c r="L80" s="6" t="s">
        <v>41</v>
      </c>
      <c r="M80" s="7">
        <v>46087</v>
      </c>
      <c r="N80" s="7" t="s">
        <v>41</v>
      </c>
      <c r="O80" s="7" t="s">
        <v>41</v>
      </c>
      <c r="P80" s="6" t="s">
        <v>43</v>
      </c>
      <c r="Q80" s="8" t="s">
        <v>424</v>
      </c>
      <c r="R80" t="str">
        <f>HYPERLINK("https://docs.wto.org/imrd/directdoc.asp?DDFDocuments/t/G/SPS/NKOR835.docx", "https://docs.wto.org/imrd/directdoc.asp?DDFDocuments/t/G/SPS/NKOR835.docx")</f>
        <v>https://docs.wto.org/imrd/directdoc.asp?DDFDocuments/t/G/SPS/NKOR835.docx</v>
      </c>
      <c r="S80" t="str">
        <f>HYPERLINK("https://docs.wto.org/imrd/directdoc.asp?DDFDocuments/u/G/SPS/NKOR835.docx", "https://docs.wto.org/imrd/directdoc.asp?DDFDocuments/u/G/SPS/NKOR835.docx")</f>
        <v>https://docs.wto.org/imrd/directdoc.asp?DDFDocuments/u/G/SPS/NKOR835.docx</v>
      </c>
      <c r="T80" t="str">
        <f>HYPERLINK("https://docs.wto.org/imrd/directdoc.asp?DDFDocuments/v/G/SPS/NKOR835.docx", "https://docs.wto.org/imrd/directdoc.asp?DDFDocuments/v/G/SPS/NKOR835.docx")</f>
        <v>https://docs.wto.org/imrd/directdoc.asp?DDFDocuments/v/G/SPS/NKOR835.docx</v>
      </c>
      <c r="U80" t="s">
        <v>41</v>
      </c>
      <c r="V80" t="s">
        <v>41</v>
      </c>
      <c r="W80" t="s">
        <v>41</v>
      </c>
      <c r="X80" t="s">
        <v>41</v>
      </c>
      <c r="Y80" t="s">
        <v>41</v>
      </c>
      <c r="Z80" t="s">
        <v>41</v>
      </c>
      <c r="AA80" t="s">
        <v>41</v>
      </c>
      <c r="AB80" s="2" t="s">
        <v>41</v>
      </c>
      <c r="AC80" t="s">
        <v>46</v>
      </c>
      <c r="AD80" t="s">
        <v>46</v>
      </c>
      <c r="AE80" t="s">
        <v>46</v>
      </c>
      <c r="AF80" t="s">
        <v>45</v>
      </c>
      <c r="AG80" t="s">
        <v>56</v>
      </c>
      <c r="AH80" s="2" t="s">
        <v>41</v>
      </c>
    </row>
    <row r="81" spans="1:34" ht="45">
      <c r="A81" s="6" t="s">
        <v>99</v>
      </c>
      <c r="B81" s="7">
        <v>46027</v>
      </c>
      <c r="C81" s="9" t="str">
        <f>HYPERLINK("https://eping.wto.org/en/Search?viewData= G/TBT/N/ISR/1290/Add.2"," G/TBT/N/ISR/1290/Add.2")</f>
        <v xml:space="preserve"> G/TBT/N/ISR/1290/Add.2</v>
      </c>
      <c r="D81" s="8" t="s">
        <v>425</v>
      </c>
      <c r="E81" s="8" t="s">
        <v>41</v>
      </c>
      <c r="F81" s="8" t="s">
        <v>426</v>
      </c>
      <c r="G81" s="8" t="s">
        <v>427</v>
      </c>
      <c r="H81" s="8" t="s">
        <v>428</v>
      </c>
      <c r="I81" s="8" t="s">
        <v>429</v>
      </c>
      <c r="J81" s="8" t="s">
        <v>41</v>
      </c>
      <c r="K81" s="8" t="s">
        <v>430</v>
      </c>
      <c r="L81" s="6"/>
      <c r="M81" s="7" t="s">
        <v>41</v>
      </c>
      <c r="N81" s="7" t="s">
        <v>41</v>
      </c>
      <c r="O81" s="7" t="s">
        <v>41</v>
      </c>
      <c r="P81" s="6" t="s">
        <v>106</v>
      </c>
      <c r="Q81" s="8" t="s">
        <v>431</v>
      </c>
      <c r="R81" t="str">
        <f>HYPERLINK("https://docs.wto.org/imrd/directdoc.asp?DDFDocuments/t/G/TBTN23/ISR1290A2.docx", "https://docs.wto.org/imrd/directdoc.asp?DDFDocuments/t/G/TBTN23/ISR1290A2.docx")</f>
        <v>https://docs.wto.org/imrd/directdoc.asp?DDFDocuments/t/G/TBTN23/ISR1290A2.docx</v>
      </c>
      <c r="S81" t="str">
        <f>HYPERLINK("https://docs.wto.org/imrd/directdoc.asp?DDFDocuments/u/G/TBTN23/ISR1290A2.docx", "https://docs.wto.org/imrd/directdoc.asp?DDFDocuments/u/G/TBTN23/ISR1290A2.docx")</f>
        <v>https://docs.wto.org/imrd/directdoc.asp?DDFDocuments/u/G/TBTN23/ISR1290A2.docx</v>
      </c>
      <c r="T81" t="str">
        <f>HYPERLINK("https://docs.wto.org/imrd/directdoc.asp?DDFDocuments/v/G/TBTN23/ISR1290A2.docx", "https://docs.wto.org/imrd/directdoc.asp?DDFDocuments/v/G/TBTN23/ISR1290A2.docx")</f>
        <v>https://docs.wto.org/imrd/directdoc.asp?DDFDocuments/v/G/TBTN23/ISR1290A2.docx</v>
      </c>
      <c r="U81" t="s">
        <v>45</v>
      </c>
      <c r="V81" t="s">
        <v>46</v>
      </c>
      <c r="W81" t="s">
        <v>46</v>
      </c>
      <c r="X81" t="s">
        <v>46</v>
      </c>
      <c r="Y81" t="s">
        <v>46</v>
      </c>
      <c r="Z81" t="s">
        <v>46</v>
      </c>
      <c r="AA81" t="s">
        <v>46</v>
      </c>
      <c r="AB81" s="2" t="s">
        <v>41</v>
      </c>
      <c r="AC81" t="s">
        <v>41</v>
      </c>
      <c r="AD81" t="s">
        <v>41</v>
      </c>
      <c r="AE81" t="s">
        <v>41</v>
      </c>
      <c r="AF81" t="s">
        <v>41</v>
      </c>
      <c r="AG81" t="s">
        <v>41</v>
      </c>
      <c r="AH81" s="2" t="s">
        <v>41</v>
      </c>
    </row>
    <row r="82" spans="1:34" ht="135">
      <c r="A82" s="6" t="s">
        <v>294</v>
      </c>
      <c r="B82" s="7">
        <v>46027</v>
      </c>
      <c r="C82" s="9" t="str">
        <f>HYPERLINK("https://eping.wto.org/en/Search?viewData= G/TBT/N/CHL/772"," G/TBT/N/CHL/772")</f>
        <v xml:space="preserve"> G/TBT/N/CHL/772</v>
      </c>
      <c r="D82" s="8" t="s">
        <v>432</v>
      </c>
      <c r="E82" s="8" t="s">
        <v>433</v>
      </c>
      <c r="F82" s="8" t="s">
        <v>434</v>
      </c>
      <c r="G82" s="8" t="s">
        <v>435</v>
      </c>
      <c r="H82" s="8" t="s">
        <v>436</v>
      </c>
      <c r="I82" s="8" t="s">
        <v>70</v>
      </c>
      <c r="J82" s="8" t="s">
        <v>41</v>
      </c>
      <c r="K82" s="8" t="s">
        <v>41</v>
      </c>
      <c r="L82" s="6"/>
      <c r="M82" s="7">
        <v>46087</v>
      </c>
      <c r="N82" s="7" t="s">
        <v>41</v>
      </c>
      <c r="O82" s="7" t="s">
        <v>41</v>
      </c>
      <c r="P82" s="6" t="s">
        <v>43</v>
      </c>
      <c r="Q82" s="6"/>
      <c r="R82" t="str">
        <f>HYPERLINK("https://docs.wto.org/imrd/directdoc.asp?DDFDocuments/t/G/TBTN26/CHL772.docx", "https://docs.wto.org/imrd/directdoc.asp?DDFDocuments/t/G/TBTN26/CHL772.docx")</f>
        <v>https://docs.wto.org/imrd/directdoc.asp?DDFDocuments/t/G/TBTN26/CHL772.docx</v>
      </c>
      <c r="S82" t="str">
        <f>HYPERLINK("https://docs.wto.org/imrd/directdoc.asp?DDFDocuments/u/G/TBTN26/CHL772.docx", "https://docs.wto.org/imrd/directdoc.asp?DDFDocuments/u/G/TBTN26/CHL772.docx")</f>
        <v>https://docs.wto.org/imrd/directdoc.asp?DDFDocuments/u/G/TBTN26/CHL772.docx</v>
      </c>
      <c r="T82" t="str">
        <f>HYPERLINK("https://docs.wto.org/imrd/directdoc.asp?DDFDocuments/v/G/TBTN26/CHL772.docx", "https://docs.wto.org/imrd/directdoc.asp?DDFDocuments/v/G/TBTN26/CHL772.docx")</f>
        <v>https://docs.wto.org/imrd/directdoc.asp?DDFDocuments/v/G/TBTN26/CHL772.docx</v>
      </c>
      <c r="U82" t="s">
        <v>45</v>
      </c>
      <c r="V82" t="s">
        <v>46</v>
      </c>
      <c r="W82" t="s">
        <v>46</v>
      </c>
      <c r="X82" t="s">
        <v>46</v>
      </c>
      <c r="Y82" t="s">
        <v>46</v>
      </c>
      <c r="Z82" t="s">
        <v>46</v>
      </c>
      <c r="AA82" t="s">
        <v>46</v>
      </c>
      <c r="AB82" s="2" t="s">
        <v>337</v>
      </c>
      <c r="AC82" t="s">
        <v>41</v>
      </c>
      <c r="AD82" t="s">
        <v>41</v>
      </c>
      <c r="AE82" t="s">
        <v>41</v>
      </c>
      <c r="AF82" t="s">
        <v>41</v>
      </c>
      <c r="AG82" t="s">
        <v>41</v>
      </c>
      <c r="AH82" s="2" t="s">
        <v>41</v>
      </c>
    </row>
    <row r="83" spans="1:34" ht="75">
      <c r="A83" s="6" t="s">
        <v>322</v>
      </c>
      <c r="B83" s="7">
        <v>46027</v>
      </c>
      <c r="C83" s="9" t="str">
        <f>HYPERLINK("https://eping.wto.org/en/Search?viewData= G/SPS/N/KWT/173/Add.1"," G/SPS/N/KWT/173/Add.1")</f>
        <v xml:space="preserve"> G/SPS/N/KWT/173/Add.1</v>
      </c>
      <c r="D83" s="8" t="s">
        <v>437</v>
      </c>
      <c r="E83" s="8" t="s">
        <v>438</v>
      </c>
      <c r="F83" s="8" t="s">
        <v>325</v>
      </c>
      <c r="G83" s="8" t="s">
        <v>439</v>
      </c>
      <c r="H83" s="8" t="s">
        <v>440</v>
      </c>
      <c r="I83" s="8" t="s">
        <v>328</v>
      </c>
      <c r="J83" s="8" t="s">
        <v>41</v>
      </c>
      <c r="K83" s="8" t="s">
        <v>441</v>
      </c>
      <c r="L83" s="6"/>
      <c r="M83" s="7" t="s">
        <v>41</v>
      </c>
      <c r="N83" s="7" t="s">
        <v>41</v>
      </c>
      <c r="O83" s="7" t="s">
        <v>41</v>
      </c>
      <c r="P83" s="6" t="s">
        <v>442</v>
      </c>
      <c r="Q83" s="8" t="s">
        <v>443</v>
      </c>
      <c r="R83" t="str">
        <f>HYPERLINK("https://docs.wto.org/imrd/directdoc.asp?DDFDocuments/t/G/SPS/NKWT173A1.docx", "https://docs.wto.org/imrd/directdoc.asp?DDFDocuments/t/G/SPS/NKWT173A1.docx")</f>
        <v>https://docs.wto.org/imrd/directdoc.asp?DDFDocuments/t/G/SPS/NKWT173A1.docx</v>
      </c>
      <c r="S83" t="str">
        <f>HYPERLINK("https://docs.wto.org/imrd/directdoc.asp?DDFDocuments/u/G/SPS/NKWT173A1.docx", "https://docs.wto.org/imrd/directdoc.asp?DDFDocuments/u/G/SPS/NKWT173A1.docx")</f>
        <v>https://docs.wto.org/imrd/directdoc.asp?DDFDocuments/u/G/SPS/NKWT173A1.docx</v>
      </c>
      <c r="T83" t="str">
        <f>HYPERLINK("https://docs.wto.org/imrd/directdoc.asp?DDFDocuments/v/G/SPS/NKWT173A1.docx", "https://docs.wto.org/imrd/directdoc.asp?DDFDocuments/v/G/SPS/NKWT173A1.docx")</f>
        <v>https://docs.wto.org/imrd/directdoc.asp?DDFDocuments/v/G/SPS/NKWT173A1.docx</v>
      </c>
      <c r="U83" t="s">
        <v>41</v>
      </c>
      <c r="V83" t="s">
        <v>41</v>
      </c>
      <c r="W83" t="s">
        <v>41</v>
      </c>
      <c r="X83" t="s">
        <v>41</v>
      </c>
      <c r="Y83" t="s">
        <v>41</v>
      </c>
      <c r="Z83" t="s">
        <v>41</v>
      </c>
      <c r="AA83" t="s">
        <v>41</v>
      </c>
      <c r="AB83" s="2" t="s">
        <v>41</v>
      </c>
      <c r="AC83" t="s">
        <v>41</v>
      </c>
      <c r="AD83" t="s">
        <v>41</v>
      </c>
      <c r="AE83" t="s">
        <v>41</v>
      </c>
      <c r="AF83" t="s">
        <v>41</v>
      </c>
      <c r="AG83" t="s">
        <v>41</v>
      </c>
      <c r="AH83" s="2" t="s">
        <v>41</v>
      </c>
    </row>
    <row r="84" spans="1:34" ht="90">
      <c r="A84" s="6" t="s">
        <v>99</v>
      </c>
      <c r="B84" s="7">
        <v>46027</v>
      </c>
      <c r="C84" s="9" t="str">
        <f>HYPERLINK("https://eping.wto.org/en/Search?viewData= G/TBT/N/ISR/1301/Add.1"," G/TBT/N/ISR/1301/Add.1")</f>
        <v xml:space="preserve"> G/TBT/N/ISR/1301/Add.1</v>
      </c>
      <c r="D84" s="8" t="s">
        <v>444</v>
      </c>
      <c r="E84" s="8" t="s">
        <v>41</v>
      </c>
      <c r="F84" s="8" t="s">
        <v>445</v>
      </c>
      <c r="G84" s="8" t="s">
        <v>446</v>
      </c>
      <c r="H84" s="8" t="s">
        <v>447</v>
      </c>
      <c r="I84" s="8" t="s">
        <v>448</v>
      </c>
      <c r="J84" s="8" t="s">
        <v>41</v>
      </c>
      <c r="K84" s="8" t="s">
        <v>41</v>
      </c>
      <c r="L84" s="6"/>
      <c r="M84" s="7" t="s">
        <v>41</v>
      </c>
      <c r="N84" s="7" t="s">
        <v>41</v>
      </c>
      <c r="O84" s="7" t="s">
        <v>41</v>
      </c>
      <c r="P84" s="6" t="s">
        <v>106</v>
      </c>
      <c r="Q84" s="8" t="s">
        <v>449</v>
      </c>
      <c r="R84" t="str">
        <f>HYPERLINK("https://docs.wto.org/imrd/directdoc.asp?DDFDocuments/t/G/TBTN23/ISR1301A1.docx", "https://docs.wto.org/imrd/directdoc.asp?DDFDocuments/t/G/TBTN23/ISR1301A1.docx")</f>
        <v>https://docs.wto.org/imrd/directdoc.asp?DDFDocuments/t/G/TBTN23/ISR1301A1.docx</v>
      </c>
      <c r="S84" t="str">
        <f>HYPERLINK("https://docs.wto.org/imrd/directdoc.asp?DDFDocuments/u/G/TBTN23/ISR1301A1.docx", "https://docs.wto.org/imrd/directdoc.asp?DDFDocuments/u/G/TBTN23/ISR1301A1.docx")</f>
        <v>https://docs.wto.org/imrd/directdoc.asp?DDFDocuments/u/G/TBTN23/ISR1301A1.docx</v>
      </c>
      <c r="T84" t="str">
        <f>HYPERLINK("https://docs.wto.org/imrd/directdoc.asp?DDFDocuments/v/G/TBTN23/ISR1301A1.docx", "https://docs.wto.org/imrd/directdoc.asp?DDFDocuments/v/G/TBTN23/ISR1301A1.docx")</f>
        <v>https://docs.wto.org/imrd/directdoc.asp?DDFDocuments/v/G/TBTN23/ISR1301A1.docx</v>
      </c>
      <c r="U84" t="s">
        <v>45</v>
      </c>
      <c r="V84" t="s">
        <v>46</v>
      </c>
      <c r="W84" t="s">
        <v>46</v>
      </c>
      <c r="X84" t="s">
        <v>46</v>
      </c>
      <c r="Y84" t="s">
        <v>46</v>
      </c>
      <c r="Z84" t="s">
        <v>46</v>
      </c>
      <c r="AA84" t="s">
        <v>46</v>
      </c>
      <c r="AB84" s="2" t="s">
        <v>41</v>
      </c>
      <c r="AC84" t="s">
        <v>41</v>
      </c>
      <c r="AD84" t="s">
        <v>41</v>
      </c>
      <c r="AE84" t="s">
        <v>41</v>
      </c>
      <c r="AF84" t="s">
        <v>41</v>
      </c>
      <c r="AG84" t="s">
        <v>41</v>
      </c>
      <c r="AH84" s="2" t="s">
        <v>41</v>
      </c>
    </row>
    <row r="85" spans="1:34" ht="75">
      <c r="A85" s="6" t="s">
        <v>402</v>
      </c>
      <c r="B85" s="7">
        <v>46027</v>
      </c>
      <c r="C85" s="9" t="str">
        <f>HYPERLINK("https://eping.wto.org/en/Search?viewData= G/SPS/N/THA/778/Add.5"," G/SPS/N/THA/778/Add.5")</f>
        <v xml:space="preserve"> G/SPS/N/THA/778/Add.5</v>
      </c>
      <c r="D85" s="8" t="s">
        <v>450</v>
      </c>
      <c r="E85" s="8" t="s">
        <v>451</v>
      </c>
      <c r="F85" s="8" t="s">
        <v>452</v>
      </c>
      <c r="G85" s="8" t="s">
        <v>453</v>
      </c>
      <c r="H85" s="8" t="s">
        <v>41</v>
      </c>
      <c r="I85" s="8" t="s">
        <v>164</v>
      </c>
      <c r="J85" s="8" t="s">
        <v>41</v>
      </c>
      <c r="K85" s="8" t="s">
        <v>454</v>
      </c>
      <c r="L85" s="6"/>
      <c r="M85" s="7" t="s">
        <v>41</v>
      </c>
      <c r="N85" s="7" t="s">
        <v>41</v>
      </c>
      <c r="O85" s="7" t="s">
        <v>41</v>
      </c>
      <c r="P85" s="6" t="s">
        <v>442</v>
      </c>
      <c r="Q85" s="8" t="s">
        <v>455</v>
      </c>
      <c r="R85" t="str">
        <f>HYPERLINK("https://docs.wto.org/imrd/directdoc.asp?DDFDocuments/t/G/SPS/NTHA778A5.docx", "https://docs.wto.org/imrd/directdoc.asp?DDFDocuments/t/G/SPS/NTHA778A5.docx")</f>
        <v>https://docs.wto.org/imrd/directdoc.asp?DDFDocuments/t/G/SPS/NTHA778A5.docx</v>
      </c>
      <c r="S85" t="str">
        <f>HYPERLINK("https://docs.wto.org/imrd/directdoc.asp?DDFDocuments/u/G/SPS/NTHA778A5.docx", "https://docs.wto.org/imrd/directdoc.asp?DDFDocuments/u/G/SPS/NTHA778A5.docx")</f>
        <v>https://docs.wto.org/imrd/directdoc.asp?DDFDocuments/u/G/SPS/NTHA778A5.docx</v>
      </c>
      <c r="T85" t="str">
        <f>HYPERLINK("https://docs.wto.org/imrd/directdoc.asp?DDFDocuments/v/G/SPS/NTHA778A5.docx", "https://docs.wto.org/imrd/directdoc.asp?DDFDocuments/v/G/SPS/NTHA778A5.docx")</f>
        <v>https://docs.wto.org/imrd/directdoc.asp?DDFDocuments/v/G/SPS/NTHA778A5.docx</v>
      </c>
      <c r="U85" t="s">
        <v>41</v>
      </c>
      <c r="V85" t="s">
        <v>41</v>
      </c>
      <c r="W85" t="s">
        <v>41</v>
      </c>
      <c r="X85" t="s">
        <v>41</v>
      </c>
      <c r="Y85" t="s">
        <v>41</v>
      </c>
      <c r="Z85" t="s">
        <v>41</v>
      </c>
      <c r="AA85" t="s">
        <v>41</v>
      </c>
      <c r="AB85" s="2" t="s">
        <v>41</v>
      </c>
      <c r="AC85" t="s">
        <v>41</v>
      </c>
      <c r="AD85" t="s">
        <v>41</v>
      </c>
      <c r="AE85" t="s">
        <v>41</v>
      </c>
      <c r="AF85" t="s">
        <v>41</v>
      </c>
      <c r="AG85" t="s">
        <v>41</v>
      </c>
      <c r="AH85" s="2" t="s">
        <v>41</v>
      </c>
    </row>
    <row r="86" spans="1:34" ht="150">
      <c r="A86" s="6" t="s">
        <v>456</v>
      </c>
      <c r="B86" s="7">
        <v>46027</v>
      </c>
      <c r="C86" s="9" t="str">
        <f>HYPERLINK("https://eping.wto.org/en/Search?viewData= G/TBT/N/KGZ/62"," G/TBT/N/KGZ/62")</f>
        <v xml:space="preserve"> G/TBT/N/KGZ/62</v>
      </c>
      <c r="D86" s="8" t="s">
        <v>457</v>
      </c>
      <c r="E86" s="8" t="s">
        <v>458</v>
      </c>
      <c r="F86" s="8" t="s">
        <v>459</v>
      </c>
      <c r="G86" s="8" t="s">
        <v>460</v>
      </c>
      <c r="H86" s="8" t="s">
        <v>179</v>
      </c>
      <c r="I86" s="8" t="s">
        <v>105</v>
      </c>
      <c r="J86" s="8" t="s">
        <v>461</v>
      </c>
      <c r="K86" s="8" t="s">
        <v>462</v>
      </c>
      <c r="L86" s="6"/>
      <c r="M86" s="7">
        <v>46087</v>
      </c>
      <c r="N86" s="7" t="s">
        <v>41</v>
      </c>
      <c r="O86" s="7" t="s">
        <v>41</v>
      </c>
      <c r="P86" s="6" t="s">
        <v>43</v>
      </c>
      <c r="Q86" s="8" t="s">
        <v>463</v>
      </c>
      <c r="R86" t="str">
        <f>HYPERLINK("https://docs.wto.org/imrd/directdoc.asp?DDFDocuments/t/G/TBTN26/KGZ62.docx", "https://docs.wto.org/imrd/directdoc.asp?DDFDocuments/t/G/TBTN26/KGZ62.docx")</f>
        <v>https://docs.wto.org/imrd/directdoc.asp?DDFDocuments/t/G/TBTN26/KGZ62.docx</v>
      </c>
      <c r="S86" t="str">
        <f>HYPERLINK("https://docs.wto.org/imrd/directdoc.asp?DDFDocuments/u/G/TBTN26/KGZ62.docx", "https://docs.wto.org/imrd/directdoc.asp?DDFDocuments/u/G/TBTN26/KGZ62.docx")</f>
        <v>https://docs.wto.org/imrd/directdoc.asp?DDFDocuments/u/G/TBTN26/KGZ62.docx</v>
      </c>
      <c r="T86" t="str">
        <f>HYPERLINK("https://docs.wto.org/imrd/directdoc.asp?DDFDocuments/v/G/TBTN26/KGZ62.docx", "https://docs.wto.org/imrd/directdoc.asp?DDFDocuments/v/G/TBTN26/KGZ62.docx")</f>
        <v>https://docs.wto.org/imrd/directdoc.asp?DDFDocuments/v/G/TBTN26/KGZ62.docx</v>
      </c>
      <c r="U86" t="s">
        <v>45</v>
      </c>
      <c r="V86" t="s">
        <v>46</v>
      </c>
      <c r="W86" t="s">
        <v>46</v>
      </c>
      <c r="X86" t="s">
        <v>46</v>
      </c>
      <c r="Y86" t="s">
        <v>46</v>
      </c>
      <c r="Z86" t="s">
        <v>46</v>
      </c>
      <c r="AA86" t="s">
        <v>46</v>
      </c>
      <c r="AB86" s="2" t="s">
        <v>464</v>
      </c>
      <c r="AC86" t="s">
        <v>41</v>
      </c>
      <c r="AD86" t="s">
        <v>41</v>
      </c>
      <c r="AE86" t="s">
        <v>41</v>
      </c>
      <c r="AF86" t="s">
        <v>41</v>
      </c>
      <c r="AG86" t="s">
        <v>41</v>
      </c>
      <c r="AH86" s="2" t="s">
        <v>41</v>
      </c>
    </row>
    <row r="87" spans="1:34" ht="180">
      <c r="A87" s="6" t="s">
        <v>380</v>
      </c>
      <c r="B87" s="7">
        <v>46027</v>
      </c>
      <c r="C87" s="9" t="str">
        <f>HYPERLINK("https://eping.wto.org/en/Search?viewData= G/TBT/N/CAN/766"," G/TBT/N/CAN/766")</f>
        <v xml:space="preserve"> G/TBT/N/CAN/766</v>
      </c>
      <c r="D87" s="8" t="s">
        <v>465</v>
      </c>
      <c r="E87" s="8" t="s">
        <v>466</v>
      </c>
      <c r="F87" s="8" t="s">
        <v>383</v>
      </c>
      <c r="G87" s="8" t="s">
        <v>41</v>
      </c>
      <c r="H87" s="8" t="s">
        <v>384</v>
      </c>
      <c r="I87" s="8" t="s">
        <v>127</v>
      </c>
      <c r="J87" s="8" t="s">
        <v>467</v>
      </c>
      <c r="K87" s="8" t="s">
        <v>72</v>
      </c>
      <c r="L87" s="6"/>
      <c r="M87" s="7">
        <v>46101</v>
      </c>
      <c r="N87" s="7" t="s">
        <v>41</v>
      </c>
      <c r="O87" s="7" t="s">
        <v>41</v>
      </c>
      <c r="P87" s="6" t="s">
        <v>43</v>
      </c>
      <c r="Q87" s="8" t="s">
        <v>468</v>
      </c>
      <c r="R87" t="str">
        <f>HYPERLINK("https://docs.wto.org/imrd/directdoc.asp?DDFDocuments/t/G/TBTN26/CAN766.docx", "https://docs.wto.org/imrd/directdoc.asp?DDFDocuments/t/G/TBTN26/CAN766.docx")</f>
        <v>https://docs.wto.org/imrd/directdoc.asp?DDFDocuments/t/G/TBTN26/CAN766.docx</v>
      </c>
      <c r="S87" t="str">
        <f>HYPERLINK("https://docs.wto.org/imrd/directdoc.asp?DDFDocuments/u/G/TBTN26/CAN766.docx", "https://docs.wto.org/imrd/directdoc.asp?DDFDocuments/u/G/TBTN26/CAN766.docx")</f>
        <v>https://docs.wto.org/imrd/directdoc.asp?DDFDocuments/u/G/TBTN26/CAN766.docx</v>
      </c>
      <c r="T87" t="str">
        <f>HYPERLINK("https://docs.wto.org/imrd/directdoc.asp?DDFDocuments/v/G/TBTN26/CAN766.docx", "https://docs.wto.org/imrd/directdoc.asp?DDFDocuments/v/G/TBTN26/CAN766.docx")</f>
        <v>https://docs.wto.org/imrd/directdoc.asp?DDFDocuments/v/G/TBTN26/CAN766.docx</v>
      </c>
      <c r="U87" t="s">
        <v>45</v>
      </c>
      <c r="V87" t="s">
        <v>46</v>
      </c>
      <c r="W87" t="s">
        <v>46</v>
      </c>
      <c r="X87" t="s">
        <v>46</v>
      </c>
      <c r="Y87" t="s">
        <v>46</v>
      </c>
      <c r="Z87" t="s">
        <v>46</v>
      </c>
      <c r="AA87" t="s">
        <v>46</v>
      </c>
      <c r="AB87" s="2" t="s">
        <v>469</v>
      </c>
      <c r="AC87" t="s">
        <v>41</v>
      </c>
      <c r="AD87" t="s">
        <v>41</v>
      </c>
      <c r="AE87" t="s">
        <v>41</v>
      </c>
      <c r="AF87" t="s">
        <v>41</v>
      </c>
      <c r="AG87" t="s">
        <v>41</v>
      </c>
      <c r="AH87" s="2" t="s">
        <v>41</v>
      </c>
    </row>
    <row r="88" spans="1:34" ht="90">
      <c r="A88" s="6" t="s">
        <v>149</v>
      </c>
      <c r="B88" s="7">
        <v>46027</v>
      </c>
      <c r="C88" s="9" t="str">
        <f>HYPERLINK("https://eping.wto.org/en/Search?viewData= G/SPS/N/PER/1093/Add.1"," G/SPS/N/PER/1093/Add.1")</f>
        <v xml:space="preserve"> G/SPS/N/PER/1093/Add.1</v>
      </c>
      <c r="D88" s="8" t="s">
        <v>470</v>
      </c>
      <c r="E88" s="8" t="s">
        <v>470</v>
      </c>
      <c r="F88" s="8" t="s">
        <v>471</v>
      </c>
      <c r="G88" s="8" t="s">
        <v>472</v>
      </c>
      <c r="H88" s="8" t="s">
        <v>41</v>
      </c>
      <c r="I88" s="8" t="s">
        <v>244</v>
      </c>
      <c r="J88" s="8" t="s">
        <v>41</v>
      </c>
      <c r="K88" s="8" t="s">
        <v>473</v>
      </c>
      <c r="L88" s="6"/>
      <c r="M88" s="7" t="s">
        <v>41</v>
      </c>
      <c r="N88" s="7" t="s">
        <v>41</v>
      </c>
      <c r="O88" s="7" t="s">
        <v>41</v>
      </c>
      <c r="P88" s="6" t="s">
        <v>106</v>
      </c>
      <c r="Q88" s="8" t="s">
        <v>474</v>
      </c>
      <c r="R88" t="str">
        <f>HYPERLINK("https://docs.wto.org/imrd/directdoc.asp?DDFDocuments/t/G/SPS/NPER1093A1.docx", "https://docs.wto.org/imrd/directdoc.asp?DDFDocuments/t/G/SPS/NPER1093A1.docx")</f>
        <v>https://docs.wto.org/imrd/directdoc.asp?DDFDocuments/t/G/SPS/NPER1093A1.docx</v>
      </c>
      <c r="S88" t="str">
        <f>HYPERLINK("https://docs.wto.org/imrd/directdoc.asp?DDFDocuments/u/G/SPS/NPER1093A1.docx", "https://docs.wto.org/imrd/directdoc.asp?DDFDocuments/u/G/SPS/NPER1093A1.docx")</f>
        <v>https://docs.wto.org/imrd/directdoc.asp?DDFDocuments/u/G/SPS/NPER1093A1.docx</v>
      </c>
      <c r="T88" t="str">
        <f>HYPERLINK("https://docs.wto.org/imrd/directdoc.asp?DDFDocuments/v/G/SPS/NPER1093A1.docx", "https://docs.wto.org/imrd/directdoc.asp?DDFDocuments/v/G/SPS/NPER1093A1.docx")</f>
        <v>https://docs.wto.org/imrd/directdoc.asp?DDFDocuments/v/G/SPS/NPER1093A1.docx</v>
      </c>
      <c r="U88" t="s">
        <v>41</v>
      </c>
      <c r="V88" t="s">
        <v>41</v>
      </c>
      <c r="W88" t="s">
        <v>41</v>
      </c>
      <c r="X88" t="s">
        <v>41</v>
      </c>
      <c r="Y88" t="s">
        <v>41</v>
      </c>
      <c r="Z88" t="s">
        <v>41</v>
      </c>
      <c r="AA88" t="s">
        <v>41</v>
      </c>
      <c r="AB88" s="2" t="s">
        <v>41</v>
      </c>
      <c r="AC88" t="s">
        <v>41</v>
      </c>
      <c r="AD88" t="s">
        <v>41</v>
      </c>
      <c r="AE88" t="s">
        <v>41</v>
      </c>
      <c r="AF88" t="s">
        <v>41</v>
      </c>
      <c r="AG88" t="s">
        <v>41</v>
      </c>
      <c r="AH88" s="2" t="s">
        <v>41</v>
      </c>
    </row>
    <row r="89" spans="1:34" ht="45">
      <c r="A89" s="6" t="s">
        <v>322</v>
      </c>
      <c r="B89" s="7">
        <v>46027</v>
      </c>
      <c r="C89" s="9" t="str">
        <f>HYPERLINK("https://eping.wto.org/en/Search?viewData= G/SPS/N/KWT/200"," G/SPS/N/KWT/200")</f>
        <v xml:space="preserve"> G/SPS/N/KWT/200</v>
      </c>
      <c r="D89" s="8" t="s">
        <v>475</v>
      </c>
      <c r="E89" s="8" t="s">
        <v>476</v>
      </c>
      <c r="F89" s="8" t="s">
        <v>325</v>
      </c>
      <c r="G89" s="8" t="s">
        <v>326</v>
      </c>
      <c r="H89" s="8" t="s">
        <v>327</v>
      </c>
      <c r="I89" s="8" t="s">
        <v>328</v>
      </c>
      <c r="J89" s="8" t="s">
        <v>41</v>
      </c>
      <c r="K89" s="8" t="s">
        <v>477</v>
      </c>
      <c r="L89" s="6" t="s">
        <v>478</v>
      </c>
      <c r="M89" s="7" t="s">
        <v>41</v>
      </c>
      <c r="N89" s="7" t="s">
        <v>41</v>
      </c>
      <c r="O89" s="7">
        <v>46015</v>
      </c>
      <c r="P89" s="6" t="s">
        <v>167</v>
      </c>
      <c r="Q89" s="8" t="s">
        <v>479</v>
      </c>
      <c r="R89" t="str">
        <f>HYPERLINK("https://docs.wto.org/imrd/directdoc.asp?DDFDocuments/t/G/SPS/NKWT200.docx", "https://docs.wto.org/imrd/directdoc.asp?DDFDocuments/t/G/SPS/NKWT200.docx")</f>
        <v>https://docs.wto.org/imrd/directdoc.asp?DDFDocuments/t/G/SPS/NKWT200.docx</v>
      </c>
      <c r="S89" t="str">
        <f>HYPERLINK("https://docs.wto.org/imrd/directdoc.asp?DDFDocuments/u/G/SPS/NKWT200.docx", "https://docs.wto.org/imrd/directdoc.asp?DDFDocuments/u/G/SPS/NKWT200.docx")</f>
        <v>https://docs.wto.org/imrd/directdoc.asp?DDFDocuments/u/G/SPS/NKWT200.docx</v>
      </c>
      <c r="T89" t="str">
        <f>HYPERLINK("https://docs.wto.org/imrd/directdoc.asp?DDFDocuments/v/G/SPS/NKWT200.docx", "https://docs.wto.org/imrd/directdoc.asp?DDFDocuments/v/G/SPS/NKWT200.docx")</f>
        <v>https://docs.wto.org/imrd/directdoc.asp?DDFDocuments/v/G/SPS/NKWT200.docx</v>
      </c>
      <c r="U89" t="s">
        <v>41</v>
      </c>
      <c r="V89" t="s">
        <v>41</v>
      </c>
      <c r="W89" t="s">
        <v>41</v>
      </c>
      <c r="X89" t="s">
        <v>41</v>
      </c>
      <c r="Y89" t="s">
        <v>41</v>
      </c>
      <c r="Z89" t="s">
        <v>41</v>
      </c>
      <c r="AA89" t="s">
        <v>41</v>
      </c>
      <c r="AB89" s="2" t="s">
        <v>41</v>
      </c>
      <c r="AC89" t="s">
        <v>46</v>
      </c>
      <c r="AD89" t="s">
        <v>45</v>
      </c>
      <c r="AE89" t="s">
        <v>46</v>
      </c>
      <c r="AF89" t="s">
        <v>46</v>
      </c>
      <c r="AG89" t="s">
        <v>45</v>
      </c>
      <c r="AH89" s="2" t="s">
        <v>41</v>
      </c>
    </row>
    <row r="90" spans="1:34" ht="45">
      <c r="A90" s="6" t="s">
        <v>99</v>
      </c>
      <c r="B90" s="7">
        <v>46027</v>
      </c>
      <c r="C90" s="9" t="str">
        <f>HYPERLINK("https://eping.wto.org/en/Search?viewData= G/TBT/N/ISR/1291/Add.1"," G/TBT/N/ISR/1291/Add.1")</f>
        <v xml:space="preserve"> G/TBT/N/ISR/1291/Add.1</v>
      </c>
      <c r="D90" s="8" t="s">
        <v>480</v>
      </c>
      <c r="E90" s="8" t="s">
        <v>41</v>
      </c>
      <c r="F90" s="8" t="s">
        <v>426</v>
      </c>
      <c r="G90" s="8" t="s">
        <v>481</v>
      </c>
      <c r="H90" s="8" t="s">
        <v>428</v>
      </c>
      <c r="I90" s="8" t="s">
        <v>429</v>
      </c>
      <c r="J90" s="8" t="s">
        <v>41</v>
      </c>
      <c r="K90" s="8" t="s">
        <v>430</v>
      </c>
      <c r="L90" s="6"/>
      <c r="M90" s="7" t="s">
        <v>41</v>
      </c>
      <c r="N90" s="7" t="s">
        <v>41</v>
      </c>
      <c r="O90" s="7" t="s">
        <v>41</v>
      </c>
      <c r="P90" s="6" t="s">
        <v>106</v>
      </c>
      <c r="Q90" s="8" t="s">
        <v>482</v>
      </c>
      <c r="R90" t="str">
        <f>HYPERLINK("https://docs.wto.org/imrd/directdoc.asp?DDFDocuments/t/G/TBTN23/ISR1291A1.docx", "https://docs.wto.org/imrd/directdoc.asp?DDFDocuments/t/G/TBTN23/ISR1291A1.docx")</f>
        <v>https://docs.wto.org/imrd/directdoc.asp?DDFDocuments/t/G/TBTN23/ISR1291A1.docx</v>
      </c>
      <c r="S90" t="str">
        <f>HYPERLINK("https://docs.wto.org/imrd/directdoc.asp?DDFDocuments/u/G/TBTN23/ISR1291A1.docx", "https://docs.wto.org/imrd/directdoc.asp?DDFDocuments/u/G/TBTN23/ISR1291A1.docx")</f>
        <v>https://docs.wto.org/imrd/directdoc.asp?DDFDocuments/u/G/TBTN23/ISR1291A1.docx</v>
      </c>
      <c r="T90" t="str">
        <f>HYPERLINK("https://docs.wto.org/imrd/directdoc.asp?DDFDocuments/v/G/TBTN23/ISR1291A1.docx", "https://docs.wto.org/imrd/directdoc.asp?DDFDocuments/v/G/TBTN23/ISR1291A1.docx")</f>
        <v>https://docs.wto.org/imrd/directdoc.asp?DDFDocuments/v/G/TBTN23/ISR1291A1.docx</v>
      </c>
      <c r="U90" t="s">
        <v>45</v>
      </c>
      <c r="V90" t="s">
        <v>46</v>
      </c>
      <c r="W90" t="s">
        <v>46</v>
      </c>
      <c r="X90" t="s">
        <v>46</v>
      </c>
      <c r="Y90" t="s">
        <v>46</v>
      </c>
      <c r="Z90" t="s">
        <v>46</v>
      </c>
      <c r="AA90" t="s">
        <v>46</v>
      </c>
      <c r="AB90" s="2" t="s">
        <v>41</v>
      </c>
      <c r="AC90" t="s">
        <v>41</v>
      </c>
      <c r="AD90" t="s">
        <v>41</v>
      </c>
      <c r="AE90" t="s">
        <v>41</v>
      </c>
      <c r="AF90" t="s">
        <v>41</v>
      </c>
      <c r="AG90" t="s">
        <v>41</v>
      </c>
      <c r="AH90" s="2" t="s">
        <v>41</v>
      </c>
    </row>
    <row r="91" spans="1:34" ht="409.5">
      <c r="A91" s="6" t="s">
        <v>239</v>
      </c>
      <c r="B91" s="7">
        <v>46027</v>
      </c>
      <c r="C91" s="9" t="str">
        <f>HYPERLINK("https://eping.wto.org/en/Search?viewData= G/SPS/N/RUS/345"," G/SPS/N/RUS/345")</f>
        <v xml:space="preserve"> G/SPS/N/RUS/345</v>
      </c>
      <c r="D91" s="8" t="s">
        <v>483</v>
      </c>
      <c r="E91" s="8" t="s">
        <v>484</v>
      </c>
      <c r="F91" s="8" t="s">
        <v>485</v>
      </c>
      <c r="G91" s="8" t="s">
        <v>486</v>
      </c>
      <c r="H91" s="8" t="s">
        <v>41</v>
      </c>
      <c r="I91" s="8" t="s">
        <v>164</v>
      </c>
      <c r="J91" s="8" t="s">
        <v>41</v>
      </c>
      <c r="K91" s="8" t="s">
        <v>487</v>
      </c>
      <c r="L91" s="6" t="s">
        <v>149</v>
      </c>
      <c r="M91" s="7" t="s">
        <v>41</v>
      </c>
      <c r="N91" s="7" t="s">
        <v>41</v>
      </c>
      <c r="O91" s="7">
        <v>46013</v>
      </c>
      <c r="P91" s="6" t="s">
        <v>167</v>
      </c>
      <c r="Q91" s="8" t="s">
        <v>488</v>
      </c>
      <c r="R91" t="str">
        <f>HYPERLINK("https://docs.wto.org/imrd/directdoc.asp?DDFDocuments/t/G/SPS/NRUS345.docx", "https://docs.wto.org/imrd/directdoc.asp?DDFDocuments/t/G/SPS/NRUS345.docx")</f>
        <v>https://docs.wto.org/imrd/directdoc.asp?DDFDocuments/t/G/SPS/NRUS345.docx</v>
      </c>
      <c r="S91" t="str">
        <f>HYPERLINK("https://docs.wto.org/imrd/directdoc.asp?DDFDocuments/u/G/SPS/NRUS345.docx", "https://docs.wto.org/imrd/directdoc.asp?DDFDocuments/u/G/SPS/NRUS345.docx")</f>
        <v>https://docs.wto.org/imrd/directdoc.asp?DDFDocuments/u/G/SPS/NRUS345.docx</v>
      </c>
      <c r="T91" t="str">
        <f>HYPERLINK("https://docs.wto.org/imrd/directdoc.asp?DDFDocuments/v/G/SPS/NRUS345.docx", "https://docs.wto.org/imrd/directdoc.asp?DDFDocuments/v/G/SPS/NRUS345.docx")</f>
        <v>https://docs.wto.org/imrd/directdoc.asp?DDFDocuments/v/G/SPS/NRUS345.docx</v>
      </c>
      <c r="U91" t="s">
        <v>41</v>
      </c>
      <c r="V91" t="s">
        <v>41</v>
      </c>
      <c r="W91" t="s">
        <v>41</v>
      </c>
      <c r="X91" t="s">
        <v>41</v>
      </c>
      <c r="Y91" t="s">
        <v>41</v>
      </c>
      <c r="Z91" t="s">
        <v>41</v>
      </c>
      <c r="AA91" t="s">
        <v>41</v>
      </c>
      <c r="AB91" s="2" t="s">
        <v>41</v>
      </c>
      <c r="AC91" t="s">
        <v>46</v>
      </c>
      <c r="AD91" t="s">
        <v>45</v>
      </c>
      <c r="AE91" t="s">
        <v>46</v>
      </c>
      <c r="AF91" t="s">
        <v>46</v>
      </c>
      <c r="AG91" t="s">
        <v>45</v>
      </c>
      <c r="AH91" s="2" t="s">
        <v>41</v>
      </c>
    </row>
    <row r="92" spans="1:34" ht="135">
      <c r="A92" s="6" t="s">
        <v>313</v>
      </c>
      <c r="B92" s="7">
        <v>46027</v>
      </c>
      <c r="C92" s="9" t="str">
        <f>HYPERLINK("https://eping.wto.org/en/Search?viewData= G/SPS/N/SAU/609"," G/SPS/N/SAU/609")</f>
        <v xml:space="preserve"> G/SPS/N/SAU/609</v>
      </c>
      <c r="D92" s="8" t="s">
        <v>489</v>
      </c>
      <c r="E92" s="8" t="s">
        <v>490</v>
      </c>
      <c r="F92" s="8" t="s">
        <v>316</v>
      </c>
      <c r="G92" s="8" t="s">
        <v>491</v>
      </c>
      <c r="H92" s="8" t="s">
        <v>41</v>
      </c>
      <c r="I92" s="8" t="s">
        <v>318</v>
      </c>
      <c r="J92" s="8" t="s">
        <v>41</v>
      </c>
      <c r="K92" s="8" t="s">
        <v>492</v>
      </c>
      <c r="L92" s="6" t="s">
        <v>493</v>
      </c>
      <c r="M92" s="7" t="s">
        <v>41</v>
      </c>
      <c r="N92" s="7" t="s">
        <v>41</v>
      </c>
      <c r="O92" s="7">
        <v>46015</v>
      </c>
      <c r="P92" s="6" t="s">
        <v>167</v>
      </c>
      <c r="Q92" s="8" t="s">
        <v>494</v>
      </c>
      <c r="R92" t="str">
        <f>HYPERLINK("https://docs.wto.org/imrd/directdoc.asp?DDFDocuments/t/G/SPS/NSAU609.docx", "https://docs.wto.org/imrd/directdoc.asp?DDFDocuments/t/G/SPS/NSAU609.docx")</f>
        <v>https://docs.wto.org/imrd/directdoc.asp?DDFDocuments/t/G/SPS/NSAU609.docx</v>
      </c>
      <c r="S92" t="str">
        <f>HYPERLINK("https://docs.wto.org/imrd/directdoc.asp?DDFDocuments/u/G/SPS/NSAU609.docx", "https://docs.wto.org/imrd/directdoc.asp?DDFDocuments/u/G/SPS/NSAU609.docx")</f>
        <v>https://docs.wto.org/imrd/directdoc.asp?DDFDocuments/u/G/SPS/NSAU609.docx</v>
      </c>
      <c r="T92" t="str">
        <f>HYPERLINK("https://docs.wto.org/imrd/directdoc.asp?DDFDocuments/v/G/SPS/NSAU609.docx", "https://docs.wto.org/imrd/directdoc.asp?DDFDocuments/v/G/SPS/NSAU609.docx")</f>
        <v>https://docs.wto.org/imrd/directdoc.asp?DDFDocuments/v/G/SPS/NSAU609.docx</v>
      </c>
      <c r="U92" t="s">
        <v>41</v>
      </c>
      <c r="V92" t="s">
        <v>41</v>
      </c>
      <c r="W92" t="s">
        <v>41</v>
      </c>
      <c r="X92" t="s">
        <v>41</v>
      </c>
      <c r="Y92" t="s">
        <v>41</v>
      </c>
      <c r="Z92" t="s">
        <v>41</v>
      </c>
      <c r="AA92" t="s">
        <v>41</v>
      </c>
      <c r="AB92" s="2" t="s">
        <v>41</v>
      </c>
      <c r="AC92" t="s">
        <v>46</v>
      </c>
      <c r="AD92" t="s">
        <v>45</v>
      </c>
      <c r="AE92" t="s">
        <v>46</v>
      </c>
      <c r="AF92" t="s">
        <v>46</v>
      </c>
      <c r="AG92" t="s">
        <v>45</v>
      </c>
      <c r="AH92" s="2" t="s">
        <v>41</v>
      </c>
    </row>
    <row r="93" spans="1:34" ht="345">
      <c r="A93" s="6" t="s">
        <v>495</v>
      </c>
      <c r="B93" s="7">
        <v>46027</v>
      </c>
      <c r="C93" s="9" t="str">
        <f>HYPERLINK("https://eping.wto.org/en/Search?viewData= G/TBT/N/TUR/231"," G/TBT/N/TUR/231")</f>
        <v xml:space="preserve"> G/TBT/N/TUR/231</v>
      </c>
      <c r="D93" s="8" t="s">
        <v>496</v>
      </c>
      <c r="E93" s="8" t="s">
        <v>497</v>
      </c>
      <c r="F93" s="8" t="s">
        <v>498</v>
      </c>
      <c r="G93" s="8" t="s">
        <v>41</v>
      </c>
      <c r="H93" s="8" t="s">
        <v>499</v>
      </c>
      <c r="I93" s="8" t="s">
        <v>500</v>
      </c>
      <c r="J93" s="8" t="s">
        <v>501</v>
      </c>
      <c r="K93" s="8" t="s">
        <v>41</v>
      </c>
      <c r="L93" s="6"/>
      <c r="M93" s="7">
        <v>46087</v>
      </c>
      <c r="N93" s="7" t="s">
        <v>41</v>
      </c>
      <c r="O93" s="7" t="s">
        <v>41</v>
      </c>
      <c r="P93" s="6" t="s">
        <v>43</v>
      </c>
      <c r="Q93" s="8" t="s">
        <v>502</v>
      </c>
      <c r="R93" t="str">
        <f>HYPERLINK("https://docs.wto.org/imrd/directdoc.asp?DDFDocuments/t/G/TBTN26/TUR231.docx", "https://docs.wto.org/imrd/directdoc.asp?DDFDocuments/t/G/TBTN26/TUR231.docx")</f>
        <v>https://docs.wto.org/imrd/directdoc.asp?DDFDocuments/t/G/TBTN26/TUR231.docx</v>
      </c>
      <c r="S93" t="str">
        <f>HYPERLINK("https://docs.wto.org/imrd/directdoc.asp?DDFDocuments/u/G/TBTN26/TUR231.docx", "https://docs.wto.org/imrd/directdoc.asp?DDFDocuments/u/G/TBTN26/TUR231.docx")</f>
        <v>https://docs.wto.org/imrd/directdoc.asp?DDFDocuments/u/G/TBTN26/TUR231.docx</v>
      </c>
      <c r="T93" t="str">
        <f>HYPERLINK("https://docs.wto.org/imrd/directdoc.asp?DDFDocuments/v/G/TBTN26/TUR231.docx", "https://docs.wto.org/imrd/directdoc.asp?DDFDocuments/v/G/TBTN26/TUR231.docx")</f>
        <v>https://docs.wto.org/imrd/directdoc.asp?DDFDocuments/v/G/TBTN26/TUR231.docx</v>
      </c>
      <c r="U93" t="s">
        <v>45</v>
      </c>
      <c r="V93" t="s">
        <v>46</v>
      </c>
      <c r="W93" t="s">
        <v>46</v>
      </c>
      <c r="X93" t="s">
        <v>46</v>
      </c>
      <c r="Y93" t="s">
        <v>46</v>
      </c>
      <c r="Z93" t="s">
        <v>46</v>
      </c>
      <c r="AA93" t="s">
        <v>46</v>
      </c>
      <c r="AB93" s="2" t="s">
        <v>503</v>
      </c>
      <c r="AC93" t="s">
        <v>41</v>
      </c>
      <c r="AD93" t="s">
        <v>41</v>
      </c>
      <c r="AE93" t="s">
        <v>41</v>
      </c>
      <c r="AF93" t="s">
        <v>41</v>
      </c>
      <c r="AG93" t="s">
        <v>41</v>
      </c>
      <c r="AH93" s="2" t="s">
        <v>41</v>
      </c>
    </row>
    <row r="94" spans="1:34" ht="135">
      <c r="A94" s="6" t="s">
        <v>294</v>
      </c>
      <c r="B94" s="7">
        <v>46027</v>
      </c>
      <c r="C94" s="9" t="str">
        <f>HYPERLINK("https://eping.wto.org/en/Search?viewData= G/TBT/N/CHL/768"," G/TBT/N/CHL/768")</f>
        <v xml:space="preserve"> G/TBT/N/CHL/768</v>
      </c>
      <c r="D94" s="8" t="s">
        <v>504</v>
      </c>
      <c r="E94" s="8" t="s">
        <v>505</v>
      </c>
      <c r="F94" s="8" t="s">
        <v>506</v>
      </c>
      <c r="G94" s="8" t="s">
        <v>41</v>
      </c>
      <c r="H94" s="8" t="s">
        <v>507</v>
      </c>
      <c r="I94" s="8" t="s">
        <v>70</v>
      </c>
      <c r="J94" s="8" t="s">
        <v>41</v>
      </c>
      <c r="K94" s="8" t="s">
        <v>41</v>
      </c>
      <c r="L94" s="6"/>
      <c r="M94" s="7">
        <v>46087</v>
      </c>
      <c r="N94" s="7" t="s">
        <v>41</v>
      </c>
      <c r="O94" s="7" t="s">
        <v>41</v>
      </c>
      <c r="P94" s="6" t="s">
        <v>43</v>
      </c>
      <c r="Q94" s="6"/>
      <c r="R94" t="str">
        <f>HYPERLINK("https://docs.wto.org/imrd/directdoc.asp?DDFDocuments/t/G/TBTN26/CHL768.docx", "https://docs.wto.org/imrd/directdoc.asp?DDFDocuments/t/G/TBTN26/CHL768.docx")</f>
        <v>https://docs.wto.org/imrd/directdoc.asp?DDFDocuments/t/G/TBTN26/CHL768.docx</v>
      </c>
      <c r="S94" t="str">
        <f>HYPERLINK("https://docs.wto.org/imrd/directdoc.asp?DDFDocuments/u/G/TBTN26/CHL768.docx", "https://docs.wto.org/imrd/directdoc.asp?DDFDocuments/u/G/TBTN26/CHL768.docx")</f>
        <v>https://docs.wto.org/imrd/directdoc.asp?DDFDocuments/u/G/TBTN26/CHL768.docx</v>
      </c>
      <c r="T94" t="str">
        <f>HYPERLINK("https://docs.wto.org/imrd/directdoc.asp?DDFDocuments/v/G/TBTN26/CHL768.docx", "https://docs.wto.org/imrd/directdoc.asp?DDFDocuments/v/G/TBTN26/CHL768.docx")</f>
        <v>https://docs.wto.org/imrd/directdoc.asp?DDFDocuments/v/G/TBTN26/CHL768.docx</v>
      </c>
      <c r="U94" t="s">
        <v>45</v>
      </c>
      <c r="V94" t="s">
        <v>46</v>
      </c>
      <c r="W94" t="s">
        <v>46</v>
      </c>
      <c r="X94" t="s">
        <v>46</v>
      </c>
      <c r="Y94" t="s">
        <v>46</v>
      </c>
      <c r="Z94" t="s">
        <v>46</v>
      </c>
      <c r="AA94" t="s">
        <v>46</v>
      </c>
      <c r="AB94" s="2" t="s">
        <v>508</v>
      </c>
      <c r="AC94" t="s">
        <v>41</v>
      </c>
      <c r="AD94" t="s">
        <v>41</v>
      </c>
      <c r="AE94" t="s">
        <v>41</v>
      </c>
      <c r="AF94" t="s">
        <v>41</v>
      </c>
      <c r="AG94" t="s">
        <v>41</v>
      </c>
      <c r="AH94" s="2" t="s">
        <v>41</v>
      </c>
    </row>
    <row r="95" spans="1:34" ht="105">
      <c r="A95" s="6" t="s">
        <v>294</v>
      </c>
      <c r="B95" s="7">
        <v>46027</v>
      </c>
      <c r="C95" s="9" t="str">
        <f>HYPERLINK("https://eping.wto.org/en/Search?viewData= G/TBT/N/CHL/769"," G/TBT/N/CHL/769")</f>
        <v xml:space="preserve"> G/TBT/N/CHL/769</v>
      </c>
      <c r="D95" s="8" t="s">
        <v>509</v>
      </c>
      <c r="E95" s="8" t="s">
        <v>510</v>
      </c>
      <c r="F95" s="8" t="s">
        <v>511</v>
      </c>
      <c r="G95" s="8" t="s">
        <v>41</v>
      </c>
      <c r="H95" s="8" t="s">
        <v>512</v>
      </c>
      <c r="I95" s="8" t="s">
        <v>70</v>
      </c>
      <c r="J95" s="8" t="s">
        <v>41</v>
      </c>
      <c r="K95" s="8" t="s">
        <v>41</v>
      </c>
      <c r="L95" s="6"/>
      <c r="M95" s="7">
        <v>46087</v>
      </c>
      <c r="N95" s="7" t="s">
        <v>41</v>
      </c>
      <c r="O95" s="7" t="s">
        <v>41</v>
      </c>
      <c r="P95" s="6" t="s">
        <v>43</v>
      </c>
      <c r="Q95" s="6"/>
      <c r="R95" t="str">
        <f>HYPERLINK("https://docs.wto.org/imrd/directdoc.asp?DDFDocuments/t/G/TBTN26/CHL769.docx", "https://docs.wto.org/imrd/directdoc.asp?DDFDocuments/t/G/TBTN26/CHL769.docx")</f>
        <v>https://docs.wto.org/imrd/directdoc.asp?DDFDocuments/t/G/TBTN26/CHL769.docx</v>
      </c>
      <c r="S95" t="str">
        <f>HYPERLINK("https://docs.wto.org/imrd/directdoc.asp?DDFDocuments/u/G/TBTN26/CHL769.docx", "https://docs.wto.org/imrd/directdoc.asp?DDFDocuments/u/G/TBTN26/CHL769.docx")</f>
        <v>https://docs.wto.org/imrd/directdoc.asp?DDFDocuments/u/G/TBTN26/CHL769.docx</v>
      </c>
      <c r="T95" t="str">
        <f>HYPERLINK("https://docs.wto.org/imrd/directdoc.asp?DDFDocuments/v/G/TBTN26/CHL769.docx", "https://docs.wto.org/imrd/directdoc.asp?DDFDocuments/v/G/TBTN26/CHL769.docx")</f>
        <v>https://docs.wto.org/imrd/directdoc.asp?DDFDocuments/v/G/TBTN26/CHL769.docx</v>
      </c>
      <c r="U95" t="s">
        <v>45</v>
      </c>
      <c r="V95" t="s">
        <v>46</v>
      </c>
      <c r="W95" t="s">
        <v>46</v>
      </c>
      <c r="X95" t="s">
        <v>46</v>
      </c>
      <c r="Y95" t="s">
        <v>46</v>
      </c>
      <c r="Z95" t="s">
        <v>46</v>
      </c>
      <c r="AA95" t="s">
        <v>46</v>
      </c>
      <c r="AB95" s="2" t="s">
        <v>337</v>
      </c>
      <c r="AC95" t="s">
        <v>41</v>
      </c>
      <c r="AD95" t="s">
        <v>41</v>
      </c>
      <c r="AE95" t="s">
        <v>41</v>
      </c>
      <c r="AF95" t="s">
        <v>41</v>
      </c>
      <c r="AG95" t="s">
        <v>41</v>
      </c>
      <c r="AH95" s="2" t="s">
        <v>41</v>
      </c>
    </row>
    <row r="96" spans="1:34" ht="90">
      <c r="A96" s="6" t="s">
        <v>294</v>
      </c>
      <c r="B96" s="7">
        <v>46027</v>
      </c>
      <c r="C96" s="9" t="str">
        <f>HYPERLINK("https://eping.wto.org/en/Search?viewData= G/TBT/N/CHL/770"," G/TBT/N/CHL/770")</f>
        <v xml:space="preserve"> G/TBT/N/CHL/770</v>
      </c>
      <c r="D96" s="8" t="s">
        <v>513</v>
      </c>
      <c r="E96" s="8" t="s">
        <v>514</v>
      </c>
      <c r="F96" s="8" t="s">
        <v>515</v>
      </c>
      <c r="G96" s="8" t="s">
        <v>41</v>
      </c>
      <c r="H96" s="8" t="s">
        <v>516</v>
      </c>
      <c r="I96" s="8" t="s">
        <v>70</v>
      </c>
      <c r="J96" s="8" t="s">
        <v>41</v>
      </c>
      <c r="K96" s="8" t="s">
        <v>41</v>
      </c>
      <c r="L96" s="6"/>
      <c r="M96" s="7">
        <v>46087</v>
      </c>
      <c r="N96" s="7" t="s">
        <v>41</v>
      </c>
      <c r="O96" s="7" t="s">
        <v>41</v>
      </c>
      <c r="P96" s="6" t="s">
        <v>43</v>
      </c>
      <c r="Q96" s="6"/>
      <c r="R96" t="str">
        <f>HYPERLINK("https://docs.wto.org/imrd/directdoc.asp?DDFDocuments/t/G/TBTN26/CHL770.docx", "https://docs.wto.org/imrd/directdoc.asp?DDFDocuments/t/G/TBTN26/CHL770.docx")</f>
        <v>https://docs.wto.org/imrd/directdoc.asp?DDFDocuments/t/G/TBTN26/CHL770.docx</v>
      </c>
      <c r="S96" t="str">
        <f>HYPERLINK("https://docs.wto.org/imrd/directdoc.asp?DDFDocuments/u/G/TBTN26/CHL770.docx", "https://docs.wto.org/imrd/directdoc.asp?DDFDocuments/u/G/TBTN26/CHL770.docx")</f>
        <v>https://docs.wto.org/imrd/directdoc.asp?DDFDocuments/u/G/TBTN26/CHL770.docx</v>
      </c>
      <c r="T96" t="str">
        <f>HYPERLINK("https://docs.wto.org/imrd/directdoc.asp?DDFDocuments/v/G/TBTN26/CHL770.docx", "https://docs.wto.org/imrd/directdoc.asp?DDFDocuments/v/G/TBTN26/CHL770.docx")</f>
        <v>https://docs.wto.org/imrd/directdoc.asp?DDFDocuments/v/G/TBTN26/CHL770.docx</v>
      </c>
      <c r="U96" t="s">
        <v>45</v>
      </c>
      <c r="V96" t="s">
        <v>46</v>
      </c>
      <c r="W96" t="s">
        <v>46</v>
      </c>
      <c r="X96" t="s">
        <v>46</v>
      </c>
      <c r="Y96" t="s">
        <v>46</v>
      </c>
      <c r="Z96" t="s">
        <v>46</v>
      </c>
      <c r="AA96" t="s">
        <v>46</v>
      </c>
      <c r="AB96" s="2" t="s">
        <v>337</v>
      </c>
      <c r="AC96" t="s">
        <v>41</v>
      </c>
      <c r="AD96" t="s">
        <v>41</v>
      </c>
      <c r="AE96" t="s">
        <v>41</v>
      </c>
      <c r="AF96" t="s">
        <v>41</v>
      </c>
      <c r="AG96" t="s">
        <v>41</v>
      </c>
      <c r="AH96" s="2" t="s">
        <v>41</v>
      </c>
    </row>
    <row r="97" spans="1:34" ht="105">
      <c r="A97" s="6" t="s">
        <v>420</v>
      </c>
      <c r="B97" s="7">
        <v>46027</v>
      </c>
      <c r="C97" s="9" t="str">
        <f>HYPERLINK("https://eping.wto.org/en/Search?viewData= G/TBT/N/KOR/1336"," G/TBT/N/KOR/1336")</f>
        <v xml:space="preserve"> G/TBT/N/KOR/1336</v>
      </c>
      <c r="D97" s="8" t="s">
        <v>517</v>
      </c>
      <c r="E97" s="8" t="s">
        <v>518</v>
      </c>
      <c r="F97" s="8" t="s">
        <v>519</v>
      </c>
      <c r="G97" s="8" t="s">
        <v>41</v>
      </c>
      <c r="H97" s="8" t="s">
        <v>520</v>
      </c>
      <c r="I97" s="8" t="s">
        <v>377</v>
      </c>
      <c r="J97" s="8" t="s">
        <v>41</v>
      </c>
      <c r="K97" s="8" t="s">
        <v>462</v>
      </c>
      <c r="L97" s="6"/>
      <c r="M97" s="7">
        <v>46087</v>
      </c>
      <c r="N97" s="7" t="s">
        <v>41</v>
      </c>
      <c r="O97" s="7" t="s">
        <v>41</v>
      </c>
      <c r="P97" s="6" t="s">
        <v>43</v>
      </c>
      <c r="Q97" s="8" t="s">
        <v>521</v>
      </c>
      <c r="R97" t="str">
        <f>HYPERLINK("https://docs.wto.org/imrd/directdoc.asp?DDFDocuments/t/G/TBTN26/KOR1336.docx", "https://docs.wto.org/imrd/directdoc.asp?DDFDocuments/t/G/TBTN26/KOR1336.docx")</f>
        <v>https://docs.wto.org/imrd/directdoc.asp?DDFDocuments/t/G/TBTN26/KOR1336.docx</v>
      </c>
      <c r="S97" t="str">
        <f>HYPERLINK("https://docs.wto.org/imrd/directdoc.asp?DDFDocuments/u/G/TBTN26/KOR1336.docx", "https://docs.wto.org/imrd/directdoc.asp?DDFDocuments/u/G/TBTN26/KOR1336.docx")</f>
        <v>https://docs.wto.org/imrd/directdoc.asp?DDFDocuments/u/G/TBTN26/KOR1336.docx</v>
      </c>
      <c r="T97" t="str">
        <f>HYPERLINK("https://docs.wto.org/imrd/directdoc.asp?DDFDocuments/v/G/TBTN26/KOR1336.docx", "https://docs.wto.org/imrd/directdoc.asp?DDFDocuments/v/G/TBTN26/KOR1336.docx")</f>
        <v>https://docs.wto.org/imrd/directdoc.asp?DDFDocuments/v/G/TBTN26/KOR1336.docx</v>
      </c>
      <c r="U97" t="s">
        <v>45</v>
      </c>
      <c r="V97" t="s">
        <v>46</v>
      </c>
      <c r="W97" t="s">
        <v>46</v>
      </c>
      <c r="X97" t="s">
        <v>46</v>
      </c>
      <c r="Y97" t="s">
        <v>46</v>
      </c>
      <c r="Z97" t="s">
        <v>46</v>
      </c>
      <c r="AA97" t="s">
        <v>46</v>
      </c>
      <c r="AB97" s="2" t="s">
        <v>522</v>
      </c>
      <c r="AC97" t="s">
        <v>41</v>
      </c>
      <c r="AD97" t="s">
        <v>41</v>
      </c>
      <c r="AE97" t="s">
        <v>41</v>
      </c>
      <c r="AF97" t="s">
        <v>41</v>
      </c>
      <c r="AG97" t="s">
        <v>41</v>
      </c>
      <c r="AH97" s="2" t="s">
        <v>41</v>
      </c>
    </row>
    <row r="98" spans="1:34" ht="75">
      <c r="A98" s="6" t="s">
        <v>294</v>
      </c>
      <c r="B98" s="7">
        <v>46027</v>
      </c>
      <c r="C98" s="9" t="str">
        <f>HYPERLINK("https://eping.wto.org/en/Search?viewData= G/TBT/N/CHL/761/Add.2"," G/TBT/N/CHL/761/Add.2")</f>
        <v xml:space="preserve"> G/TBT/N/CHL/761/Add.2</v>
      </c>
      <c r="D98" s="8" t="s">
        <v>523</v>
      </c>
      <c r="E98" s="8" t="s">
        <v>524</v>
      </c>
      <c r="F98" s="8" t="s">
        <v>525</v>
      </c>
      <c r="G98" s="8" t="s">
        <v>41</v>
      </c>
      <c r="H98" s="8" t="s">
        <v>526</v>
      </c>
      <c r="I98" s="8" t="s">
        <v>70</v>
      </c>
      <c r="J98" s="8" t="s">
        <v>41</v>
      </c>
      <c r="K98" s="8" t="s">
        <v>41</v>
      </c>
      <c r="L98" s="6"/>
      <c r="M98" s="7" t="s">
        <v>41</v>
      </c>
      <c r="N98" s="7" t="s">
        <v>41</v>
      </c>
      <c r="O98" s="7" t="s">
        <v>41</v>
      </c>
      <c r="P98" s="6" t="s">
        <v>106</v>
      </c>
      <c r="Q98" s="8" t="s">
        <v>527</v>
      </c>
      <c r="R98" t="str">
        <f>HYPERLINK("https://docs.wto.org/imrd/directdoc.asp?DDFDocuments/t/G/TBTN25/CHL761A2.docx", "https://docs.wto.org/imrd/directdoc.asp?DDFDocuments/t/G/TBTN25/CHL761A2.docx")</f>
        <v>https://docs.wto.org/imrd/directdoc.asp?DDFDocuments/t/G/TBTN25/CHL761A2.docx</v>
      </c>
      <c r="S98" t="str">
        <f>HYPERLINK("https://docs.wto.org/imrd/directdoc.asp?DDFDocuments/u/G/TBTN25/CHL761A2.docx", "https://docs.wto.org/imrd/directdoc.asp?DDFDocuments/u/G/TBTN25/CHL761A2.docx")</f>
        <v>https://docs.wto.org/imrd/directdoc.asp?DDFDocuments/u/G/TBTN25/CHL761A2.docx</v>
      </c>
      <c r="T98" t="str">
        <f>HYPERLINK("https://docs.wto.org/imrd/directdoc.asp?DDFDocuments/v/G/TBTN25/CHL761A2.docx", "https://docs.wto.org/imrd/directdoc.asp?DDFDocuments/v/G/TBTN25/CHL761A2.docx")</f>
        <v>https://docs.wto.org/imrd/directdoc.asp?DDFDocuments/v/G/TBTN25/CHL761A2.docx</v>
      </c>
      <c r="U98" t="s">
        <v>46</v>
      </c>
      <c r="V98" t="s">
        <v>46</v>
      </c>
      <c r="W98" t="s">
        <v>46</v>
      </c>
      <c r="X98" t="s">
        <v>46</v>
      </c>
      <c r="Y98" t="s">
        <v>46</v>
      </c>
      <c r="Z98" t="s">
        <v>46</v>
      </c>
      <c r="AA98" t="s">
        <v>46</v>
      </c>
      <c r="AB98" s="2" t="s">
        <v>41</v>
      </c>
      <c r="AC98" t="s">
        <v>41</v>
      </c>
      <c r="AD98" t="s">
        <v>41</v>
      </c>
      <c r="AE98" t="s">
        <v>41</v>
      </c>
      <c r="AF98" t="s">
        <v>41</v>
      </c>
      <c r="AG98" t="s">
        <v>41</v>
      </c>
      <c r="AH98" s="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Notifications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THANH</cp:lastModifiedBy>
  <dcterms:modified xsi:type="dcterms:W3CDTF">2026-01-13T03:18:04Z</dcterms:modified>
</cp:coreProperties>
</file>